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<sst xmlns="http://schemas.openxmlformats.org/spreadsheetml/2006/main" count="105" uniqueCount="96">
  <si>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</si>
  <si>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</si>
  <si>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</si>
  <si>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</si>
  <si>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</si>
  <si>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</si>
  <si>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</si>
  <si>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</si>
  <si>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</si>
  <si>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</si>
  <si>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</si>
  <si>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</si>
  <si>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</si>
  <si>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</si>
  <si>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</si>
  <si>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</si>
  <si>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</si>
  <si>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</si>
  <si>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</si>
  <si>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</si>
  <si>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</si>
  <si>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</si>
  <si>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</si>
  <si>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</si>
  <si>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</si>
  <si>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</si>
  <si>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</si>
  <si>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4 человека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</si>
  <si>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</si>
  <si>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</si>
  <si>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</si>
  <si>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 xml:space="preserve"> 13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</si>
  <si>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</si>
  <si>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</si>
  <si>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</si>
  <si>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</si>
  <si>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</si>
  <si>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</si>
  <si>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</si>
  <si>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</si>
  <si>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</si>
  <si>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</si>
  <si>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</si>
  <si>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</si>
  <si>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</si>
  <si>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</si>
  <si>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</si>
  <si>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</si>
  <si>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</si>
  <si>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</si>
  <si>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</si>
  <si>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</si>
  <si>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</si>
  <si>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</si>
  <si>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</si>
  <si>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</si>
  <si>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</si>
  <si>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</si>
  <si>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</si>
  <si>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</si>
  <si>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</si>
  <si>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</si>
  <si>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</si>
  <si>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</si>
  <si>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</si>
  <si>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</si>
  <si>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</si>
  <si>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</si>
  <si>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</si>
  <si>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</si>
  <si>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</si>
  <si>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</si>
  <si>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</si>
  <si>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</si>
  <si>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</si>
  <si>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</si>
  <si>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</si>
  <si>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</si>
  <si>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</si>
  <si>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</si>
  <si>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</si>
  <si>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</si>
  <si>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</si>
  <si>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</si>
  <si>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</si>
  <si>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</si>
  <si>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</si>
  <si>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</si>
  <si>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1 519 человек</t>
  </si>
  <si>
    <t xml:space="preserve"> 39 человек</t>
  </si>
  <si>
    <t>2 018 человек</t>
  </si>
  <si>
    <t>284 человека</t>
  </si>
  <si>
    <t>89 человек</t>
  </si>
  <si>
    <t>Проведение выборов и референдумов</t>
  </si>
  <si>
    <t>о ходе исполнения местного бюджета  г.Дивногорска  на 1 июня 2017  года</t>
  </si>
  <si>
    <t>25 060,2 тыс. рублей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</si>
</sst>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188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0" fontId="6" fillId="0" borderId="10" xfId="57" applyNumberFormat="1" applyFont="1" applyBorder="1" applyAlignment="1">
      <alignment/>
    </xf>
    <xf numFmtId="191" fontId="4" fillId="0" borderId="10" xfId="60" applyNumberFormat="1" applyFont="1" applyBorder="1" applyAlignment="1">
      <alignment/>
    </xf>
    <xf numFmtId="180" fontId="4" fillId="33" borderId="10" xfId="6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8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9.8515625" style="0" bestFit="1" customWidth="1"/>
    <col min="7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0" t="s">
        <v>0</v>
      </c>
      <c r="B2" s="50"/>
      <c r="C2" s="50"/>
      <c r="D2" s="50"/>
    </row>
    <row r="3" spans="1:4" ht="17.25" customHeight="1">
      <c r="A3" s="51" t="s">
        <v>94</v>
      </c>
      <c r="B3" s="51"/>
      <c r="C3" s="51"/>
      <c r="D3" s="51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7" t="s">
        <v>6</v>
      </c>
      <c r="B6" s="48"/>
      <c r="C6" s="48"/>
      <c r="D6" s="49"/>
    </row>
    <row r="7" spans="1:4" ht="12.75">
      <c r="A7" s="4" t="s">
        <v>7</v>
      </c>
      <c r="B7" s="5">
        <v>88830.5</v>
      </c>
      <c r="C7" s="5">
        <v>82854.042</v>
      </c>
      <c r="D7" s="6">
        <f>C7/B7</f>
        <v>0.9327206533791884</v>
      </c>
    </row>
    <row r="8" spans="1:4" ht="12.75">
      <c r="A8" s="5" t="s">
        <v>8</v>
      </c>
      <c r="B8" s="5">
        <v>112815</v>
      </c>
      <c r="C8" s="5">
        <v>39522.967</v>
      </c>
      <c r="D8" s="6">
        <f aca="true" t="shared" si="0" ref="D8:D21">C8/B8</f>
        <v>0.3503343261091167</v>
      </c>
    </row>
    <row r="9" spans="1:4" ht="25.5" customHeight="1">
      <c r="A9" s="20" t="s">
        <v>30</v>
      </c>
      <c r="B9" s="5">
        <v>1333.4</v>
      </c>
      <c r="C9" s="5">
        <v>466.338</v>
      </c>
      <c r="D9" s="6">
        <f t="shared" si="0"/>
        <v>0.34973601319934</v>
      </c>
    </row>
    <row r="10" spans="1:4" ht="12.75">
      <c r="A10" s="4" t="s">
        <v>9</v>
      </c>
      <c r="B10" s="5">
        <v>9545</v>
      </c>
      <c r="C10" s="45">
        <v>4154.942</v>
      </c>
      <c r="D10" s="6">
        <f t="shared" si="0"/>
        <v>0.4353003666841278</v>
      </c>
    </row>
    <row r="11" spans="1:4" ht="12.75">
      <c r="A11" s="4" t="s">
        <v>10</v>
      </c>
      <c r="B11" s="5">
        <v>46224</v>
      </c>
      <c r="C11" s="5">
        <v>17934.793</v>
      </c>
      <c r="D11" s="6">
        <f t="shared" si="0"/>
        <v>0.38799742557978545</v>
      </c>
    </row>
    <row r="12" spans="1:4" ht="12.75">
      <c r="A12" s="4" t="s">
        <v>11</v>
      </c>
      <c r="B12" s="5">
        <v>5444</v>
      </c>
      <c r="C12" s="5">
        <v>1781.914</v>
      </c>
      <c r="D12" s="6">
        <f t="shared" si="0"/>
        <v>0.32731704628949304</v>
      </c>
    </row>
    <row r="13" spans="1:4" ht="27" customHeight="1">
      <c r="A13" s="24" t="s">
        <v>32</v>
      </c>
      <c r="B13" s="21">
        <v>52271.6</v>
      </c>
      <c r="C13" s="21">
        <v>28257.611</v>
      </c>
      <c r="D13" s="22">
        <f>C13/B13</f>
        <v>0.540592042332739</v>
      </c>
    </row>
    <row r="14" spans="1:4" ht="12.75">
      <c r="A14" s="5" t="s">
        <v>12</v>
      </c>
      <c r="B14" s="5">
        <v>436.5</v>
      </c>
      <c r="C14" s="9">
        <v>698.78</v>
      </c>
      <c r="D14" s="6">
        <f t="shared" si="0"/>
        <v>1.6008705612829324</v>
      </c>
    </row>
    <row r="15" spans="1:4" ht="25.5">
      <c r="A15" s="23" t="s">
        <v>33</v>
      </c>
      <c r="B15" s="21">
        <v>2937</v>
      </c>
      <c r="C15" s="21">
        <v>860.432</v>
      </c>
      <c r="D15" s="22">
        <f>C15/B15</f>
        <v>0.29296288729996595</v>
      </c>
    </row>
    <row r="16" spans="1:4" ht="25.5" customHeight="1">
      <c r="A16" s="25" t="s">
        <v>34</v>
      </c>
      <c r="B16" s="21">
        <v>9959.4</v>
      </c>
      <c r="C16" s="21">
        <v>3970.169</v>
      </c>
      <c r="D16" s="22">
        <f t="shared" si="0"/>
        <v>0.39863535955981283</v>
      </c>
    </row>
    <row r="17" spans="1:8" ht="12.75">
      <c r="A17" s="4" t="s">
        <v>28</v>
      </c>
      <c r="B17" s="7">
        <v>42</v>
      </c>
      <c r="C17" s="7">
        <v>25.5</v>
      </c>
      <c r="D17" s="8">
        <f>C17/B17</f>
        <v>0.6071428571428571</v>
      </c>
      <c r="H17" s="1"/>
    </row>
    <row r="18" spans="1:4" ht="12.75">
      <c r="A18" s="4" t="s">
        <v>13</v>
      </c>
      <c r="B18" s="5">
        <v>1400</v>
      </c>
      <c r="C18" s="5">
        <v>524.879</v>
      </c>
      <c r="D18" s="6">
        <f t="shared" si="0"/>
        <v>0.37491357142857146</v>
      </c>
    </row>
    <row r="19" spans="1:4" ht="12.75">
      <c r="A19" s="4" t="s">
        <v>23</v>
      </c>
      <c r="B19" s="5">
        <v>6247.79103</v>
      </c>
      <c r="C19" s="5">
        <v>4498.792</v>
      </c>
      <c r="D19" s="6">
        <f t="shared" si="0"/>
        <v>0.7200612149795286</v>
      </c>
    </row>
    <row r="20" spans="1:4" ht="12.75">
      <c r="A20" s="4" t="s">
        <v>14</v>
      </c>
      <c r="B20" s="5">
        <v>512472.9</v>
      </c>
      <c r="C20" s="44">
        <v>197321.216</v>
      </c>
      <c r="D20" s="6">
        <f t="shared" si="0"/>
        <v>0.3850373668539351</v>
      </c>
    </row>
    <row r="21" spans="1:6" ht="12.75">
      <c r="A21" s="11" t="s">
        <v>15</v>
      </c>
      <c r="B21" s="12">
        <f>SUM(B7:B20)</f>
        <v>849959.09103</v>
      </c>
      <c r="C21" s="12">
        <f>SUM(C7:C20)</f>
        <v>382872.37499999994</v>
      </c>
      <c r="D21" s="13">
        <f t="shared" si="0"/>
        <v>0.45045976805310284</v>
      </c>
      <c r="F21" s="1"/>
    </row>
    <row r="22" spans="1:4" ht="12.75">
      <c r="A22" s="4"/>
      <c r="B22" s="5"/>
      <c r="C22" s="5"/>
      <c r="D22" s="10"/>
    </row>
    <row r="23" spans="1:4" ht="15.75">
      <c r="A23" s="47" t="s">
        <v>87</v>
      </c>
      <c r="B23" s="48"/>
      <c r="C23" s="48"/>
      <c r="D23" s="49"/>
    </row>
    <row r="24" spans="1:4" ht="12.75">
      <c r="A24" s="26" t="s">
        <v>35</v>
      </c>
      <c r="B24" s="32">
        <f>SUM(B25+B26+B27+B28)+B31+B30+B29</f>
        <v>39250.00000000001</v>
      </c>
      <c r="C24" s="32">
        <f>SUM(C25+C26+C27+C28)+C31+C30+C29</f>
        <v>12899.3</v>
      </c>
      <c r="D24" s="33">
        <f aca="true" t="shared" si="1" ref="D24:D67">C24/B24</f>
        <v>0.32864458598726104</v>
      </c>
    </row>
    <row r="25" spans="1:4" ht="38.25">
      <c r="A25" s="27" t="s">
        <v>36</v>
      </c>
      <c r="B25" s="34">
        <v>1033.2</v>
      </c>
      <c r="C25" s="34">
        <v>385.6</v>
      </c>
      <c r="D25" s="35">
        <f t="shared" si="1"/>
        <v>0.3732094463801781</v>
      </c>
    </row>
    <row r="26" spans="1:4" ht="51">
      <c r="A26" s="27" t="s">
        <v>37</v>
      </c>
      <c r="B26" s="34">
        <v>2990</v>
      </c>
      <c r="C26" s="34">
        <v>1149</v>
      </c>
      <c r="D26" s="35">
        <f>C26/B26</f>
        <v>0.3842809364548495</v>
      </c>
    </row>
    <row r="27" spans="1:4" ht="51">
      <c r="A27" s="27" t="s">
        <v>38</v>
      </c>
      <c r="B27" s="34">
        <v>23073.4</v>
      </c>
      <c r="C27" s="34">
        <v>8991.9</v>
      </c>
      <c r="D27" s="35">
        <f t="shared" si="1"/>
        <v>0.38970849549697917</v>
      </c>
    </row>
    <row r="28" spans="1:4" ht="38.25">
      <c r="A28" s="27" t="s">
        <v>39</v>
      </c>
      <c r="B28" s="34">
        <v>5661.1</v>
      </c>
      <c r="C28" s="34">
        <v>1872.8</v>
      </c>
      <c r="D28" s="35">
        <f t="shared" si="1"/>
        <v>0.3308190987617247</v>
      </c>
    </row>
    <row r="29" spans="1:4" ht="12.75">
      <c r="A29" s="27" t="s">
        <v>93</v>
      </c>
      <c r="B29" s="34">
        <v>500</v>
      </c>
      <c r="C29" s="34">
        <v>500</v>
      </c>
      <c r="D29" s="35">
        <f t="shared" si="1"/>
        <v>1</v>
      </c>
    </row>
    <row r="30" spans="1:4" ht="12.75">
      <c r="A30" s="27" t="s">
        <v>40</v>
      </c>
      <c r="B30" s="34">
        <v>5792.3</v>
      </c>
      <c r="C30" s="34">
        <v>0</v>
      </c>
      <c r="D30" s="35">
        <f t="shared" si="1"/>
        <v>0</v>
      </c>
    </row>
    <row r="31" spans="1:4" ht="12.75">
      <c r="A31" s="27" t="s">
        <v>41</v>
      </c>
      <c r="B31" s="34">
        <v>200</v>
      </c>
      <c r="C31" s="34">
        <v>0</v>
      </c>
      <c r="D31" s="35">
        <f t="shared" si="1"/>
        <v>0</v>
      </c>
    </row>
    <row r="32" spans="1:4" ht="12.75">
      <c r="A32" s="28" t="s">
        <v>29</v>
      </c>
      <c r="B32" s="36">
        <f>B33</f>
        <v>2357.7</v>
      </c>
      <c r="C32" s="36">
        <f>C33</f>
        <v>655.1</v>
      </c>
      <c r="D32" s="33">
        <f t="shared" si="1"/>
        <v>0.27785553717606143</v>
      </c>
    </row>
    <row r="33" spans="1:4" ht="12.75">
      <c r="A33" s="27" t="s">
        <v>42</v>
      </c>
      <c r="B33" s="34">
        <v>2357.7</v>
      </c>
      <c r="C33" s="34">
        <v>655.1</v>
      </c>
      <c r="D33" s="35">
        <f t="shared" si="1"/>
        <v>0.27785553717606143</v>
      </c>
    </row>
    <row r="34" spans="1:4" ht="25.5">
      <c r="A34" s="29" t="s">
        <v>43</v>
      </c>
      <c r="B34" s="36">
        <f>B35+B36</f>
        <v>2499.3</v>
      </c>
      <c r="C34" s="36">
        <f>C35+C36</f>
        <v>607.5</v>
      </c>
      <c r="D34" s="33">
        <f t="shared" si="1"/>
        <v>0.2430680590565358</v>
      </c>
    </row>
    <row r="35" spans="1:4" ht="38.25">
      <c r="A35" s="25" t="s">
        <v>44</v>
      </c>
      <c r="B35" s="34">
        <v>2302.8</v>
      </c>
      <c r="C35" s="34">
        <v>557.5</v>
      </c>
      <c r="D35" s="35">
        <f t="shared" si="1"/>
        <v>0.2420965780788605</v>
      </c>
    </row>
    <row r="36" spans="1:4" ht="12.75">
      <c r="A36" s="38" t="s">
        <v>72</v>
      </c>
      <c r="B36" s="39">
        <v>196.5</v>
      </c>
      <c r="C36" s="39">
        <v>50</v>
      </c>
      <c r="D36" s="35">
        <f t="shared" si="1"/>
        <v>0.2544529262086514</v>
      </c>
    </row>
    <row r="37" spans="1:4" ht="12.75">
      <c r="A37" s="30" t="s">
        <v>45</v>
      </c>
      <c r="B37" s="37">
        <f>SUM(B38:B38)+B40+B39</f>
        <v>40621</v>
      </c>
      <c r="C37" s="37">
        <f>SUM(C38:C38)+C40+C39</f>
        <v>12643.8</v>
      </c>
      <c r="D37" s="33">
        <f t="shared" si="1"/>
        <v>0.3112626473991285</v>
      </c>
    </row>
    <row r="38" spans="1:4" ht="12.75">
      <c r="A38" s="27" t="s">
        <v>46</v>
      </c>
      <c r="B38" s="34">
        <v>12588.9</v>
      </c>
      <c r="C38" s="34">
        <v>4479.8</v>
      </c>
      <c r="D38" s="35">
        <f t="shared" si="1"/>
        <v>0.355853172239036</v>
      </c>
    </row>
    <row r="39" spans="1:4" ht="12.75">
      <c r="A39" s="27" t="s">
        <v>47</v>
      </c>
      <c r="B39" s="34">
        <v>25787.5</v>
      </c>
      <c r="C39" s="34">
        <v>7024.4</v>
      </c>
      <c r="D39" s="35">
        <f t="shared" si="1"/>
        <v>0.27239554047503634</v>
      </c>
    </row>
    <row r="40" spans="1:4" ht="12.75">
      <c r="A40" s="31" t="s">
        <v>48</v>
      </c>
      <c r="B40" s="34">
        <v>2244.6</v>
      </c>
      <c r="C40" s="34">
        <v>1139.6</v>
      </c>
      <c r="D40" s="35">
        <f t="shared" si="1"/>
        <v>0.5077073866167691</v>
      </c>
    </row>
    <row r="41" spans="1:4" ht="12.75">
      <c r="A41" s="28" t="s">
        <v>25</v>
      </c>
      <c r="B41" s="36">
        <f>B42+B43+B44+B45</f>
        <v>188691.4</v>
      </c>
      <c r="C41" s="36">
        <f>C42+C43+C44+C45</f>
        <v>45397</v>
      </c>
      <c r="D41" s="33">
        <f t="shared" si="1"/>
        <v>0.24058860128230541</v>
      </c>
    </row>
    <row r="42" spans="1:4" ht="12.75">
      <c r="A42" s="27" t="s">
        <v>49</v>
      </c>
      <c r="B42" s="34">
        <v>83739.9</v>
      </c>
      <c r="C42" s="34">
        <v>24810.5</v>
      </c>
      <c r="D42" s="35">
        <f t="shared" si="1"/>
        <v>0.2962805066640873</v>
      </c>
    </row>
    <row r="43" spans="1:4" ht="12.75">
      <c r="A43" s="27" t="s">
        <v>50</v>
      </c>
      <c r="B43" s="34">
        <v>59492.7</v>
      </c>
      <c r="C43" s="34">
        <v>9262.3</v>
      </c>
      <c r="D43" s="35">
        <f t="shared" si="1"/>
        <v>0.15568800878090924</v>
      </c>
    </row>
    <row r="44" spans="1:4" ht="12.75">
      <c r="A44" s="27" t="s">
        <v>51</v>
      </c>
      <c r="B44" s="34">
        <v>33121.6</v>
      </c>
      <c r="C44" s="34">
        <v>6826</v>
      </c>
      <c r="D44" s="35">
        <f t="shared" si="1"/>
        <v>0.20608907782232744</v>
      </c>
    </row>
    <row r="45" spans="1:4" ht="25.5">
      <c r="A45" s="27" t="s">
        <v>52</v>
      </c>
      <c r="B45" s="34">
        <v>12337.2</v>
      </c>
      <c r="C45" s="34">
        <v>4498.2</v>
      </c>
      <c r="D45" s="35">
        <f t="shared" si="1"/>
        <v>0.3646046104464546</v>
      </c>
    </row>
    <row r="46" spans="1:4" ht="12.75">
      <c r="A46" s="28" t="s">
        <v>16</v>
      </c>
      <c r="B46" s="36">
        <f>B47+B48+B50+B51+B49</f>
        <v>464583.9</v>
      </c>
      <c r="C46" s="36">
        <f>C47+C48+C50+C51+C49</f>
        <v>184724.5</v>
      </c>
      <c r="D46" s="33">
        <f t="shared" si="1"/>
        <v>0.39761278856197985</v>
      </c>
    </row>
    <row r="47" spans="1:4" ht="12.75">
      <c r="A47" s="27" t="s">
        <v>53</v>
      </c>
      <c r="B47" s="34">
        <v>182442.8</v>
      </c>
      <c r="C47" s="34">
        <v>70315.4</v>
      </c>
      <c r="D47" s="35">
        <f t="shared" si="1"/>
        <v>0.38541066021788745</v>
      </c>
    </row>
    <row r="48" spans="1:4" ht="12.75">
      <c r="A48" s="27" t="s">
        <v>54</v>
      </c>
      <c r="B48" s="34">
        <v>188987.6</v>
      </c>
      <c r="C48" s="34">
        <v>74294.7</v>
      </c>
      <c r="D48" s="35">
        <f t="shared" si="1"/>
        <v>0.39311944275709093</v>
      </c>
    </row>
    <row r="49" spans="1:4" ht="12.75">
      <c r="A49" s="27" t="s">
        <v>73</v>
      </c>
      <c r="B49" s="34">
        <v>56294.1</v>
      </c>
      <c r="C49" s="34">
        <v>27766.6</v>
      </c>
      <c r="D49" s="35">
        <f t="shared" si="1"/>
        <v>0.4932417429179967</v>
      </c>
    </row>
    <row r="50" spans="1:4" ht="12.75">
      <c r="A50" s="27" t="s">
        <v>55</v>
      </c>
      <c r="B50" s="34">
        <v>15055.5</v>
      </c>
      <c r="C50" s="34">
        <v>3854.2</v>
      </c>
      <c r="D50" s="35">
        <f t="shared" si="1"/>
        <v>0.25599946863272555</v>
      </c>
    </row>
    <row r="51" spans="1:4" ht="12.75">
      <c r="A51" s="27" t="s">
        <v>56</v>
      </c>
      <c r="B51" s="34">
        <v>21803.9</v>
      </c>
      <c r="C51" s="34">
        <v>8493.6</v>
      </c>
      <c r="D51" s="35">
        <f t="shared" si="1"/>
        <v>0.3895449896578135</v>
      </c>
    </row>
    <row r="52" spans="1:4" ht="12.75">
      <c r="A52" s="28" t="s">
        <v>57</v>
      </c>
      <c r="B52" s="36">
        <f>SUM(B53:B54)</f>
        <v>73624.59999999999</v>
      </c>
      <c r="C52" s="36">
        <f>SUM(C53:C54)</f>
        <v>26313.800000000003</v>
      </c>
      <c r="D52" s="33">
        <f t="shared" si="1"/>
        <v>0.35740499778606616</v>
      </c>
    </row>
    <row r="53" spans="1:4" ht="12.75">
      <c r="A53" s="27" t="s">
        <v>58</v>
      </c>
      <c r="B53" s="34">
        <v>71453.7</v>
      </c>
      <c r="C53" s="34">
        <v>25494.4</v>
      </c>
      <c r="D53" s="35">
        <f t="shared" si="1"/>
        <v>0.3567960791393588</v>
      </c>
    </row>
    <row r="54" spans="1:4" ht="25.5">
      <c r="A54" s="27" t="s">
        <v>59</v>
      </c>
      <c r="B54" s="34">
        <v>2170.9</v>
      </c>
      <c r="C54" s="34">
        <v>819.4</v>
      </c>
      <c r="D54" s="35">
        <f t="shared" si="1"/>
        <v>0.37744714173844945</v>
      </c>
    </row>
    <row r="55" spans="1:4" ht="12.75">
      <c r="A55" s="28" t="s">
        <v>60</v>
      </c>
      <c r="B55" s="36">
        <f>B56</f>
        <v>430</v>
      </c>
      <c r="C55" s="36">
        <f>C56</f>
        <v>0</v>
      </c>
      <c r="D55" s="33">
        <f t="shared" si="1"/>
        <v>0</v>
      </c>
    </row>
    <row r="56" spans="1:4" ht="12.75">
      <c r="A56" s="27" t="s">
        <v>61</v>
      </c>
      <c r="B56" s="34">
        <v>430</v>
      </c>
      <c r="C56" s="34">
        <v>0</v>
      </c>
      <c r="D56" s="35">
        <f t="shared" si="1"/>
        <v>0</v>
      </c>
    </row>
    <row r="57" spans="1:4" ht="12.75">
      <c r="A57" s="28" t="s">
        <v>62</v>
      </c>
      <c r="B57" s="36">
        <f>B58+B59+B60+B61+B62</f>
        <v>57195.399999999994</v>
      </c>
      <c r="C57" s="36">
        <f>C58+C59+C60+C61+C62</f>
        <v>16455.7</v>
      </c>
      <c r="D57" s="33">
        <f t="shared" si="1"/>
        <v>0.28771020047066725</v>
      </c>
    </row>
    <row r="58" spans="1:4" ht="12.75">
      <c r="A58" s="27" t="s">
        <v>63</v>
      </c>
      <c r="B58" s="34">
        <v>855.6</v>
      </c>
      <c r="C58" s="34">
        <v>274.3</v>
      </c>
      <c r="D58" s="35">
        <f t="shared" si="1"/>
        <v>0.32059373539036934</v>
      </c>
    </row>
    <row r="59" spans="1:4" ht="12.75">
      <c r="A59" s="27" t="s">
        <v>64</v>
      </c>
      <c r="B59" s="34">
        <v>20870.4</v>
      </c>
      <c r="C59" s="34">
        <v>7450</v>
      </c>
      <c r="D59" s="35">
        <f t="shared" si="1"/>
        <v>0.3569648880711438</v>
      </c>
    </row>
    <row r="60" spans="1:4" ht="12.75">
      <c r="A60" s="27" t="s">
        <v>65</v>
      </c>
      <c r="B60" s="34">
        <v>11643</v>
      </c>
      <c r="C60" s="34">
        <v>3397.1</v>
      </c>
      <c r="D60" s="35">
        <f t="shared" si="1"/>
        <v>0.2917718800996307</v>
      </c>
    </row>
    <row r="61" spans="1:4" ht="12.75">
      <c r="A61" s="27" t="s">
        <v>66</v>
      </c>
      <c r="B61" s="34">
        <v>12928.2</v>
      </c>
      <c r="C61" s="34">
        <v>1751.9</v>
      </c>
      <c r="D61" s="35">
        <f t="shared" si="1"/>
        <v>0.1355099704521898</v>
      </c>
    </row>
    <row r="62" spans="1:4" ht="12.75">
      <c r="A62" s="27" t="s">
        <v>67</v>
      </c>
      <c r="B62" s="34">
        <v>10898.2</v>
      </c>
      <c r="C62" s="34">
        <v>3582.4</v>
      </c>
      <c r="D62" s="35">
        <f t="shared" si="1"/>
        <v>0.32871483364225285</v>
      </c>
    </row>
    <row r="63" spans="1:4" ht="12.75">
      <c r="A63" s="28" t="s">
        <v>26</v>
      </c>
      <c r="B63" s="36">
        <f>SUM(B64:B66)</f>
        <v>6100.4</v>
      </c>
      <c r="C63" s="36">
        <f>SUM(C64:C66)</f>
        <v>1501.1</v>
      </c>
      <c r="D63" s="33">
        <f t="shared" si="1"/>
        <v>0.24606583174873778</v>
      </c>
    </row>
    <row r="64" spans="1:4" ht="12.75">
      <c r="A64" s="27" t="s">
        <v>68</v>
      </c>
      <c r="B64" s="34">
        <v>3668.6</v>
      </c>
      <c r="C64" s="34">
        <v>431.3</v>
      </c>
      <c r="D64" s="35">
        <f t="shared" si="1"/>
        <v>0.11756528375947228</v>
      </c>
    </row>
    <row r="65" spans="1:4" ht="12.75">
      <c r="A65" s="27" t="s">
        <v>69</v>
      </c>
      <c r="B65" s="34">
        <v>855.8</v>
      </c>
      <c r="C65" s="34">
        <v>501.3</v>
      </c>
      <c r="D65" s="35">
        <f t="shared" si="1"/>
        <v>0.5857677027342838</v>
      </c>
    </row>
    <row r="66" spans="1:4" ht="25.5">
      <c r="A66" s="27" t="s">
        <v>70</v>
      </c>
      <c r="B66" s="34">
        <v>1576</v>
      </c>
      <c r="C66" s="34">
        <v>568.5</v>
      </c>
      <c r="D66" s="35">
        <f t="shared" si="1"/>
        <v>0.3607233502538071</v>
      </c>
    </row>
    <row r="67" spans="1:9" ht="12.75">
      <c r="A67" s="11" t="s">
        <v>24</v>
      </c>
      <c r="B67" s="12">
        <f>B24+B32+B34+B37+B41+B46+B52+B55+B57+B63</f>
        <v>875353.7000000001</v>
      </c>
      <c r="C67" s="12">
        <f>C24+C32+C34+C37+C41+C46+C52+C55+C57+C63</f>
        <v>301197.8</v>
      </c>
      <c r="D67" s="33">
        <f t="shared" si="1"/>
        <v>0.34408696735959415</v>
      </c>
      <c r="H67" s="1"/>
      <c r="I67" s="1"/>
    </row>
    <row r="68" spans="1:4" ht="12.75">
      <c r="A68" s="11"/>
      <c r="B68" s="12"/>
      <c r="C68" s="12"/>
      <c r="D68" s="43"/>
    </row>
    <row r="69" spans="1:4" ht="15.75">
      <c r="A69" s="46" t="s">
        <v>74</v>
      </c>
      <c r="B69" s="46"/>
      <c r="C69" s="46"/>
      <c r="D69" s="46"/>
    </row>
    <row r="70" spans="1:4" ht="12.75">
      <c r="A70" s="3" t="s">
        <v>2</v>
      </c>
      <c r="B70" s="3" t="s">
        <v>3</v>
      </c>
      <c r="C70" s="3" t="s">
        <v>4</v>
      </c>
      <c r="D70" s="3" t="s">
        <v>5</v>
      </c>
    </row>
    <row r="71" spans="1:4" ht="25.5">
      <c r="A71" s="41" t="s">
        <v>75</v>
      </c>
      <c r="B71" s="5">
        <v>447598.6</v>
      </c>
      <c r="C71" s="5">
        <v>174783.1</v>
      </c>
      <c r="D71" s="6">
        <f>C71/B71</f>
        <v>0.3904907209271879</v>
      </c>
    </row>
    <row r="72" spans="1:4" ht="38.25">
      <c r="A72" s="41" t="s">
        <v>76</v>
      </c>
      <c r="B72" s="5">
        <v>32717</v>
      </c>
      <c r="C72" s="5">
        <v>11319.3</v>
      </c>
      <c r="D72" s="6">
        <f aca="true" t="shared" si="2" ref="D72:D82">C72/B72</f>
        <v>0.34597609805299995</v>
      </c>
    </row>
    <row r="73" spans="1:4" ht="38.25">
      <c r="A73" s="41" t="s">
        <v>77</v>
      </c>
      <c r="B73" s="5">
        <v>90750.4</v>
      </c>
      <c r="C73" s="5">
        <v>33401.8</v>
      </c>
      <c r="D73" s="6">
        <f t="shared" si="2"/>
        <v>0.36806228953260817</v>
      </c>
    </row>
    <row r="74" spans="1:4" ht="38.25">
      <c r="A74" s="41" t="s">
        <v>78</v>
      </c>
      <c r="B74" s="5">
        <v>25787.1</v>
      </c>
      <c r="C74" s="5">
        <v>9491</v>
      </c>
      <c r="D74" s="6">
        <f t="shared" si="2"/>
        <v>0.3680522431758515</v>
      </c>
    </row>
    <row r="75" spans="1:6" ht="51">
      <c r="A75" s="41" t="s">
        <v>79</v>
      </c>
      <c r="B75" s="5">
        <v>95523.8</v>
      </c>
      <c r="C75" s="5">
        <v>27693.6</v>
      </c>
      <c r="D75" s="6">
        <f t="shared" si="2"/>
        <v>0.2899130897221425</v>
      </c>
      <c r="F75" s="1"/>
    </row>
    <row r="76" spans="1:4" ht="25.5">
      <c r="A76" s="41" t="s">
        <v>80</v>
      </c>
      <c r="B76" s="5">
        <v>200</v>
      </c>
      <c r="C76" s="5">
        <v>0</v>
      </c>
      <c r="D76" s="6">
        <f t="shared" si="2"/>
        <v>0</v>
      </c>
    </row>
    <row r="77" spans="1:4" ht="38.25">
      <c r="A77" s="41" t="s">
        <v>81</v>
      </c>
      <c r="B77" s="5">
        <f>43945.7-5569.3</f>
        <v>38376.399999999994</v>
      </c>
      <c r="C77" s="5">
        <v>11504.2</v>
      </c>
      <c r="D77" s="6">
        <f t="shared" si="2"/>
        <v>0.2997727770192098</v>
      </c>
    </row>
    <row r="78" spans="1:7" ht="63.75">
      <c r="A78" s="41" t="s">
        <v>82</v>
      </c>
      <c r="B78" s="5">
        <v>102592.7</v>
      </c>
      <c r="C78" s="5">
        <v>19450.4</v>
      </c>
      <c r="D78" s="6">
        <f t="shared" si="2"/>
        <v>0.1895885379758989</v>
      </c>
      <c r="G78" s="1"/>
    </row>
    <row r="79" spans="1:4" ht="25.5">
      <c r="A79" s="41" t="s">
        <v>83</v>
      </c>
      <c r="B79" s="5">
        <v>5661.1</v>
      </c>
      <c r="C79" s="5">
        <v>1872.8</v>
      </c>
      <c r="D79" s="6">
        <f t="shared" si="2"/>
        <v>0.3308190987617247</v>
      </c>
    </row>
    <row r="80" spans="1:4" ht="38.25">
      <c r="A80" s="41" t="s">
        <v>84</v>
      </c>
      <c r="B80" s="5">
        <v>400</v>
      </c>
      <c r="C80" s="5">
        <v>0</v>
      </c>
      <c r="D80" s="6">
        <f t="shared" si="2"/>
        <v>0</v>
      </c>
    </row>
    <row r="81" spans="1:4" ht="12.75">
      <c r="A81" s="42" t="s">
        <v>85</v>
      </c>
      <c r="B81" s="5">
        <v>35746.6</v>
      </c>
      <c r="C81" s="5">
        <v>11681.6</v>
      </c>
      <c r="D81" s="6">
        <f t="shared" si="2"/>
        <v>0.3267891212031354</v>
      </c>
    </row>
    <row r="82" spans="1:4" ht="12.75">
      <c r="A82" s="11" t="s">
        <v>24</v>
      </c>
      <c r="B82" s="12">
        <f>SUM(B71:B81)</f>
        <v>875353.7</v>
      </c>
      <c r="C82" s="12">
        <f>SUM(C71:C81)</f>
        <v>301197.8</v>
      </c>
      <c r="D82" s="43">
        <f t="shared" si="2"/>
        <v>0.3440869673595942</v>
      </c>
    </row>
    <row r="83" spans="1:4" ht="12.75">
      <c r="A83" s="2"/>
      <c r="B83" s="2"/>
      <c r="C83" s="40"/>
      <c r="D83" s="2"/>
    </row>
    <row r="84" spans="1:4" ht="12.75">
      <c r="A84" s="2"/>
      <c r="B84" s="2"/>
      <c r="C84" s="40"/>
      <c r="D84" s="2"/>
    </row>
    <row r="85" spans="1:4" ht="12.75">
      <c r="A85" s="2" t="s">
        <v>18</v>
      </c>
      <c r="B85" s="14"/>
      <c r="C85" s="14"/>
      <c r="D85" s="2"/>
    </row>
    <row r="86" spans="1:4" ht="12.75">
      <c r="A86" s="2" t="s">
        <v>22</v>
      </c>
      <c r="B86" s="15" t="s">
        <v>27</v>
      </c>
      <c r="C86" s="2"/>
      <c r="D86" s="2"/>
    </row>
    <row r="87" spans="1:4" ht="12.75">
      <c r="A87" s="2" t="s">
        <v>19</v>
      </c>
      <c r="B87" s="15" t="s">
        <v>86</v>
      </c>
      <c r="C87" s="2"/>
      <c r="D87" s="2"/>
    </row>
    <row r="88" spans="1:4" ht="12.75">
      <c r="A88" s="2" t="s">
        <v>25</v>
      </c>
      <c r="B88" s="15" t="s">
        <v>89</v>
      </c>
      <c r="C88" s="2"/>
      <c r="D88" s="2"/>
    </row>
    <row r="89" spans="1:4" ht="12.75">
      <c r="A89" s="16" t="s">
        <v>16</v>
      </c>
      <c r="B89" s="15" t="s">
        <v>88</v>
      </c>
      <c r="C89" s="2"/>
      <c r="D89" s="2"/>
    </row>
    <row r="90" spans="1:4" ht="12.75">
      <c r="A90" s="17" t="s">
        <v>58</v>
      </c>
      <c r="B90" s="15" t="s">
        <v>91</v>
      </c>
      <c r="C90" s="2"/>
      <c r="D90" s="2"/>
    </row>
    <row r="91" spans="1:4" ht="12.75">
      <c r="A91" s="16" t="s">
        <v>17</v>
      </c>
      <c r="B91" s="15" t="s">
        <v>92</v>
      </c>
      <c r="C91" s="2"/>
      <c r="D91" s="2"/>
    </row>
    <row r="92" spans="1:4" ht="12.75">
      <c r="A92" s="18" t="s">
        <v>26</v>
      </c>
      <c r="B92" s="15" t="s">
        <v>31</v>
      </c>
      <c r="C92" s="2"/>
      <c r="D92" s="2"/>
    </row>
    <row r="93" spans="1:4" ht="12.75">
      <c r="A93" s="18" t="s">
        <v>20</v>
      </c>
      <c r="B93" s="15" t="s">
        <v>90</v>
      </c>
      <c r="C93" s="2"/>
      <c r="D93" s="2"/>
    </row>
    <row r="94" spans="1:4" ht="12.75">
      <c r="A94" s="18"/>
      <c r="B94" s="15"/>
      <c r="C94" s="2"/>
      <c r="D94" s="2"/>
    </row>
    <row r="95" spans="1:4" ht="12.75">
      <c r="A95" s="19" t="s">
        <v>71</v>
      </c>
      <c r="B95" s="15" t="s">
        <v>95</v>
      </c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 t="s">
        <v>21</v>
      </c>
      <c r="B98" s="2"/>
      <c r="C98" s="2"/>
      <c r="D98" s="2"/>
    </row>
  </sheetData>
  <sheetProtection/>
  <mergeCells count="5">
    <mergeCell ref="A69:D69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2017-06-02T05:39:44Z</cp:lastPrinted>
  <dcterms:created xsi:type="dcterms:W3CDTF">1996-10-08T23:32:33Z</dcterms:created>
  <dcterms:modified xsi:type="dcterms:W3CDTF">2017-06-02T05:46:04Z</dcterms:modified>
  <cp:category/>
  <cp:version/>
  <cp:contentType/>
  <cp:contentStatus/>
</cp:coreProperties>
</file>