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<sst xmlns="http://schemas.openxmlformats.org/spreadsheetml/2006/main" count="106" uniqueCount="97">
  <si>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</si>
  <si>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</si>
  <si>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</si>
  <si>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</si>
  <si>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</si>
  <si>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</si>
  <si>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</si>
  <si>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</si>
  <si>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</si>
  <si>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</si>
  <si>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</si>
  <si>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</si>
  <si>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</si>
  <si>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</si>
  <si>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</si>
  <si>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</si>
  <si>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</si>
  <si>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</si>
  <si>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</si>
  <si>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</si>
  <si>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</si>
  <si>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</si>
  <si>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</si>
  <si>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</si>
  <si>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</si>
  <si>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</si>
  <si>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</si>
  <si>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</si>
  <si>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</si>
  <si>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</si>
  <si>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</si>
  <si>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</si>
  <si>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</si>
  <si>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</si>
  <si>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</si>
  <si>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</si>
  <si>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</si>
  <si>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</si>
  <si>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</si>
  <si>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</si>
  <si>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</si>
  <si>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</si>
  <si>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</si>
  <si>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</si>
  <si>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</si>
  <si>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</si>
  <si>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</si>
  <si>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</si>
  <si>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</si>
  <si>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</si>
  <si>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</si>
  <si>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</si>
  <si>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</si>
  <si>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</si>
  <si>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</si>
  <si>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</si>
  <si>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</si>
  <si>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</si>
  <si>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</si>
  <si>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</si>
  <si>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</si>
  <si>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</si>
  <si>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</si>
  <si>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</si>
  <si>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</si>
  <si>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</si>
  <si>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</si>
  <si>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</si>
  <si>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</si>
  <si>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</si>
  <si>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</si>
  <si>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</si>
  <si>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</si>
  <si>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</si>
  <si>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</si>
  <si>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</si>
  <si>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</si>
  <si>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</si>
  <si>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</si>
  <si>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</si>
  <si>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</si>
  <si>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</si>
  <si>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</si>
  <si>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</si>
  <si>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>67 человек</t>
  </si>
  <si>
    <t xml:space="preserve"> 46 человек</t>
  </si>
  <si>
    <t>1 168 человек</t>
  </si>
  <si>
    <t>225 человек</t>
  </si>
  <si>
    <t xml:space="preserve"> 64 человека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</si>
  <si>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</si>
  <si>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</si>
  <si>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</si>
  <si>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</si>
  <si>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 человека</t>
  </si>
  <si>
    <t>1573 человека</t>
  </si>
  <si>
    <t>о ходе исполнения местного бюджета  г.Дивногорска  на 1 января 2020  года</t>
  </si>
  <si>
    <t>101 928,4 тыс. рублей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</si>
</sst>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0.000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206" fontId="0" fillId="0" borderId="0" xfId="57" applyNumberFormat="1" applyFont="1" applyAlignment="1">
      <alignment/>
    </xf>
    <xf numFmtId="200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4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42187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5" t="s">
        <v>0</v>
      </c>
      <c r="B2" s="55"/>
      <c r="C2" s="55"/>
      <c r="D2" s="55"/>
    </row>
    <row r="3" spans="1:4" ht="17.25" customHeight="1">
      <c r="A3" s="56" t="s">
        <v>95</v>
      </c>
      <c r="B3" s="56"/>
      <c r="C3" s="56"/>
      <c r="D3" s="5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52" t="s">
        <v>6</v>
      </c>
      <c r="B6" s="53"/>
      <c r="C6" s="53"/>
      <c r="D6" s="54"/>
    </row>
    <row r="7" spans="1:4" ht="12.75">
      <c r="A7" s="4" t="s">
        <v>7</v>
      </c>
      <c r="B7" s="5">
        <v>112007.3</v>
      </c>
      <c r="C7" s="44">
        <v>106983.902</v>
      </c>
      <c r="D7" s="6">
        <f>C7/B7</f>
        <v>0.9551511553264832</v>
      </c>
    </row>
    <row r="8" spans="1:4" ht="12.75">
      <c r="A8" s="5" t="s">
        <v>8</v>
      </c>
      <c r="B8" s="5">
        <v>148515</v>
      </c>
      <c r="C8" s="5">
        <v>149377.783</v>
      </c>
      <c r="D8" s="6">
        <f aca="true" t="shared" si="0" ref="D8:D21">C8/B8</f>
        <v>1.0058093997239337</v>
      </c>
    </row>
    <row r="9" spans="1:4" ht="25.5" customHeight="1">
      <c r="A9" s="20" t="s">
        <v>27</v>
      </c>
      <c r="B9" s="5">
        <v>1398.4</v>
      </c>
      <c r="C9" s="5">
        <v>1479.833</v>
      </c>
      <c r="D9" s="6">
        <f t="shared" si="0"/>
        <v>1.058232980549199</v>
      </c>
    </row>
    <row r="10" spans="1:4" ht="12.75">
      <c r="A10" s="4" t="s">
        <v>9</v>
      </c>
      <c r="B10" s="5">
        <v>9776.5</v>
      </c>
      <c r="C10" s="45">
        <v>10028.277</v>
      </c>
      <c r="D10" s="6">
        <f t="shared" si="0"/>
        <v>1.0257532859407763</v>
      </c>
    </row>
    <row r="11" spans="1:4" ht="12.75">
      <c r="A11" s="4" t="s">
        <v>10</v>
      </c>
      <c r="B11" s="5">
        <v>48561.5</v>
      </c>
      <c r="C11" s="44">
        <v>47463.3</v>
      </c>
      <c r="D11" s="6">
        <f t="shared" si="0"/>
        <v>0.9773853773050668</v>
      </c>
    </row>
    <row r="12" spans="1:4" ht="12.75">
      <c r="A12" s="4" t="s">
        <v>11</v>
      </c>
      <c r="B12" s="5">
        <v>5550</v>
      </c>
      <c r="C12" s="5">
        <v>5644.184</v>
      </c>
      <c r="D12" s="6">
        <f t="shared" si="0"/>
        <v>1.0169700900900902</v>
      </c>
    </row>
    <row r="13" spans="1:4" ht="27" customHeight="1">
      <c r="A13" s="24" t="s">
        <v>28</v>
      </c>
      <c r="B13" s="21">
        <v>82800.9</v>
      </c>
      <c r="C13" s="21">
        <v>83692.482</v>
      </c>
      <c r="D13" s="22">
        <f>C13/B13</f>
        <v>1.0107677815096214</v>
      </c>
    </row>
    <row r="14" spans="1:4" ht="12.75">
      <c r="A14" s="5" t="s">
        <v>12</v>
      </c>
      <c r="B14" s="5">
        <v>305</v>
      </c>
      <c r="C14" s="9">
        <v>290.773</v>
      </c>
      <c r="D14" s="6">
        <f t="shared" si="0"/>
        <v>0.9533540983606558</v>
      </c>
    </row>
    <row r="15" spans="1:4" ht="25.5">
      <c r="A15" s="23" t="s">
        <v>29</v>
      </c>
      <c r="B15" s="21">
        <v>5805.829</v>
      </c>
      <c r="C15" s="21">
        <v>5069.73918</v>
      </c>
      <c r="D15" s="22">
        <f>C15/B15</f>
        <v>0.873215380611451</v>
      </c>
    </row>
    <row r="16" spans="1:4" ht="25.5" customHeight="1">
      <c r="A16" s="25" t="s">
        <v>30</v>
      </c>
      <c r="B16" s="21">
        <v>15153</v>
      </c>
      <c r="C16" s="21">
        <v>3712.121</v>
      </c>
      <c r="D16" s="22">
        <f t="shared" si="0"/>
        <v>0.2449759783541213</v>
      </c>
    </row>
    <row r="17" spans="1:8" ht="12.75">
      <c r="A17" s="4" t="s">
        <v>25</v>
      </c>
      <c r="B17" s="7">
        <v>85</v>
      </c>
      <c r="C17" s="7">
        <v>87.26</v>
      </c>
      <c r="D17" s="8">
        <f>C17/B17</f>
        <v>1.0265882352941178</v>
      </c>
      <c r="H17" s="1"/>
    </row>
    <row r="18" spans="1:4" ht="12.75">
      <c r="A18" s="4" t="s">
        <v>13</v>
      </c>
      <c r="B18" s="5">
        <v>1712.7</v>
      </c>
      <c r="C18" s="5">
        <v>1893.221</v>
      </c>
      <c r="D18" s="6">
        <f t="shared" si="0"/>
        <v>1.1054014129736673</v>
      </c>
    </row>
    <row r="19" spans="1:7" ht="12.75">
      <c r="A19" s="4" t="s">
        <v>21</v>
      </c>
      <c r="B19" s="5">
        <v>357.5</v>
      </c>
      <c r="C19" s="5">
        <v>353.326</v>
      </c>
      <c r="D19" s="6">
        <f t="shared" si="0"/>
        <v>0.9883244755244756</v>
      </c>
      <c r="F19" s="46"/>
      <c r="G19" s="46"/>
    </row>
    <row r="20" spans="1:6" ht="12.75">
      <c r="A20" s="4" t="s">
        <v>14</v>
      </c>
      <c r="B20" s="5">
        <v>938983.886</v>
      </c>
      <c r="C20" s="44">
        <v>867934.249</v>
      </c>
      <c r="D20" s="6">
        <f t="shared" si="0"/>
        <v>0.9243334863789131</v>
      </c>
      <c r="F20" s="47"/>
    </row>
    <row r="21" spans="1:7" ht="12.75">
      <c r="A21" s="11" t="s">
        <v>15</v>
      </c>
      <c r="B21" s="12">
        <f>SUM(B7:B20)</f>
        <v>1371012.5150000001</v>
      </c>
      <c r="C21" s="12">
        <f>SUM(C7:C20)</f>
        <v>1284010.45018</v>
      </c>
      <c r="D21" s="13">
        <f t="shared" si="0"/>
        <v>0.9365417427863522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52" t="s">
        <v>81</v>
      </c>
      <c r="B23" s="53"/>
      <c r="C23" s="53"/>
      <c r="D23" s="54"/>
    </row>
    <row r="24" spans="1:4" ht="12.75">
      <c r="A24" s="26" t="s">
        <v>31</v>
      </c>
      <c r="B24" s="32">
        <f>SUM(B25+B26+B27+B29)+B31+B30+B28</f>
        <v>48325.7</v>
      </c>
      <c r="C24" s="32">
        <f>SUM(C25+C26+C27+C29)+C31+C30</f>
        <v>46344.7</v>
      </c>
      <c r="D24" s="33">
        <f aca="true" t="shared" si="1" ref="D24:D69">C24/B24</f>
        <v>0.9590073190869455</v>
      </c>
    </row>
    <row r="25" spans="1:4" ht="38.25">
      <c r="A25" s="27" t="s">
        <v>32</v>
      </c>
      <c r="B25" s="34">
        <v>1603.6</v>
      </c>
      <c r="C25" s="34">
        <v>1603.6</v>
      </c>
      <c r="D25" s="35">
        <f t="shared" si="1"/>
        <v>1</v>
      </c>
    </row>
    <row r="26" spans="1:6" ht="51">
      <c r="A26" s="27" t="s">
        <v>33</v>
      </c>
      <c r="B26" s="34">
        <v>3737.6</v>
      </c>
      <c r="C26" s="34">
        <v>3692.5</v>
      </c>
      <c r="D26" s="35">
        <f>C26/B26</f>
        <v>0.9879334332191781</v>
      </c>
      <c r="F26" s="48"/>
    </row>
    <row r="27" spans="1:4" ht="51">
      <c r="A27" s="27" t="s">
        <v>34</v>
      </c>
      <c r="B27" s="34">
        <v>34057.9</v>
      </c>
      <c r="C27" s="34">
        <v>32670</v>
      </c>
      <c r="D27" s="35">
        <f t="shared" si="1"/>
        <v>0.959248808646452</v>
      </c>
    </row>
    <row r="28" spans="1:4" ht="12.75">
      <c r="A28" s="27" t="s">
        <v>90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35</v>
      </c>
      <c r="B29" s="34">
        <v>7521.3</v>
      </c>
      <c r="C29" s="34">
        <v>7483.2</v>
      </c>
      <c r="D29" s="35">
        <f t="shared" si="1"/>
        <v>0.9949343863427864</v>
      </c>
    </row>
    <row r="30" spans="1:4" ht="12.75">
      <c r="A30" s="27" t="s">
        <v>82</v>
      </c>
      <c r="B30" s="34">
        <v>500</v>
      </c>
      <c r="C30" s="34">
        <v>0</v>
      </c>
      <c r="D30" s="35"/>
    </row>
    <row r="31" spans="1:4" ht="12.75">
      <c r="A31" s="27" t="s">
        <v>36</v>
      </c>
      <c r="B31" s="34">
        <v>896.1</v>
      </c>
      <c r="C31" s="34">
        <v>895.4</v>
      </c>
      <c r="D31" s="35">
        <f t="shared" si="1"/>
        <v>0.99921883718335</v>
      </c>
    </row>
    <row r="32" spans="1:4" ht="12.75">
      <c r="A32" s="28" t="s">
        <v>26</v>
      </c>
      <c r="B32" s="36">
        <f>B33</f>
        <v>3041.5</v>
      </c>
      <c r="C32" s="36">
        <f>C33</f>
        <v>3041.5</v>
      </c>
      <c r="D32" s="33">
        <f t="shared" si="1"/>
        <v>1</v>
      </c>
    </row>
    <row r="33" spans="1:4" ht="12.75">
      <c r="A33" s="27" t="s">
        <v>37</v>
      </c>
      <c r="B33" s="34">
        <v>3041.5</v>
      </c>
      <c r="C33" s="34">
        <v>3041.5</v>
      </c>
      <c r="D33" s="35">
        <f t="shared" si="1"/>
        <v>1</v>
      </c>
    </row>
    <row r="34" spans="1:4" ht="25.5">
      <c r="A34" s="29" t="s">
        <v>38</v>
      </c>
      <c r="B34" s="36">
        <f>B35+B36</f>
        <v>5769.6</v>
      </c>
      <c r="C34" s="36">
        <f>C35+C36</f>
        <v>5669.400000000001</v>
      </c>
      <c r="D34" s="33">
        <f t="shared" si="1"/>
        <v>0.9826331114808653</v>
      </c>
    </row>
    <row r="35" spans="1:4" ht="38.25">
      <c r="A35" s="25" t="s">
        <v>39</v>
      </c>
      <c r="B35" s="34">
        <v>5524.8</v>
      </c>
      <c r="C35" s="34">
        <v>5424.6</v>
      </c>
      <c r="D35" s="35">
        <f t="shared" si="1"/>
        <v>0.981863596872285</v>
      </c>
    </row>
    <row r="36" spans="1:4" ht="12.75">
      <c r="A36" s="38" t="s">
        <v>67</v>
      </c>
      <c r="B36" s="39">
        <v>244.8</v>
      </c>
      <c r="C36" s="39">
        <v>244.8</v>
      </c>
      <c r="D36" s="35">
        <f t="shared" si="1"/>
        <v>1</v>
      </c>
    </row>
    <row r="37" spans="1:4" ht="12.75">
      <c r="A37" s="30" t="s">
        <v>40</v>
      </c>
      <c r="B37" s="37">
        <f>SUM(B38:B38)+B40+B39</f>
        <v>52644.3</v>
      </c>
      <c r="C37" s="37">
        <f>SUM(C38:C38)+C40+C39</f>
        <v>51036.399999999994</v>
      </c>
      <c r="D37" s="33">
        <f t="shared" si="1"/>
        <v>0.9694572821748981</v>
      </c>
    </row>
    <row r="38" spans="1:4" ht="12.75">
      <c r="A38" s="27" t="s">
        <v>41</v>
      </c>
      <c r="B38" s="34">
        <v>14033.6</v>
      </c>
      <c r="C38" s="34">
        <v>12671.5</v>
      </c>
      <c r="D38" s="35">
        <f t="shared" si="1"/>
        <v>0.9029400866491848</v>
      </c>
    </row>
    <row r="39" spans="1:4" ht="12.75">
      <c r="A39" s="27" t="s">
        <v>42</v>
      </c>
      <c r="B39" s="34">
        <v>36164.9</v>
      </c>
      <c r="C39" s="34">
        <v>35919.1</v>
      </c>
      <c r="D39" s="35">
        <f t="shared" si="1"/>
        <v>0.993203354633913</v>
      </c>
    </row>
    <row r="40" spans="1:4" ht="12.75">
      <c r="A40" s="31" t="s">
        <v>43</v>
      </c>
      <c r="B40" s="34">
        <v>2445.8</v>
      </c>
      <c r="C40" s="34">
        <v>2445.8</v>
      </c>
      <c r="D40" s="35">
        <f t="shared" si="1"/>
        <v>1</v>
      </c>
    </row>
    <row r="41" spans="1:4" ht="12.75">
      <c r="A41" s="28" t="s">
        <v>23</v>
      </c>
      <c r="B41" s="36">
        <f>B42+B43+B44+B45</f>
        <v>454715.9</v>
      </c>
      <c r="C41" s="36">
        <f>C42+C43+C44+C45</f>
        <v>359611.39999999997</v>
      </c>
      <c r="D41" s="33">
        <f t="shared" si="1"/>
        <v>0.7908485276191133</v>
      </c>
    </row>
    <row r="42" spans="1:4" ht="12.75">
      <c r="A42" s="27" t="s">
        <v>44</v>
      </c>
      <c r="B42" s="34">
        <v>216262.7</v>
      </c>
      <c r="C42" s="34">
        <v>130407.3</v>
      </c>
      <c r="D42" s="35">
        <f t="shared" si="1"/>
        <v>0.6030041241508591</v>
      </c>
    </row>
    <row r="43" spans="1:4" ht="12.75">
      <c r="A43" s="27" t="s">
        <v>45</v>
      </c>
      <c r="B43" s="34">
        <v>90651</v>
      </c>
      <c r="C43" s="34">
        <v>83932</v>
      </c>
      <c r="D43" s="35">
        <f t="shared" si="1"/>
        <v>0.9258805749522896</v>
      </c>
    </row>
    <row r="44" spans="1:4" ht="12.75">
      <c r="A44" s="27" t="s">
        <v>46</v>
      </c>
      <c r="B44" s="34">
        <v>131322.8</v>
      </c>
      <c r="C44" s="34">
        <v>128815</v>
      </c>
      <c r="D44" s="35">
        <f t="shared" si="1"/>
        <v>0.980903544548243</v>
      </c>
    </row>
    <row r="45" spans="1:4" ht="25.5">
      <c r="A45" s="27" t="s">
        <v>47</v>
      </c>
      <c r="B45" s="34">
        <v>16479.4</v>
      </c>
      <c r="C45" s="34">
        <v>16457.1</v>
      </c>
      <c r="D45" s="35">
        <f t="shared" si="1"/>
        <v>0.998646795393036</v>
      </c>
    </row>
    <row r="46" spans="1:4" ht="12.75">
      <c r="A46" s="28" t="s">
        <v>16</v>
      </c>
      <c r="B46" s="36">
        <f>B47+B48+B50+B51+B49</f>
        <v>597161.1000000001</v>
      </c>
      <c r="C46" s="36">
        <f>C47+C48+C50+C51+C49</f>
        <v>590954.7</v>
      </c>
      <c r="D46" s="33">
        <f t="shared" si="1"/>
        <v>0.9896068246910253</v>
      </c>
    </row>
    <row r="47" spans="1:4" ht="12.75">
      <c r="A47" s="27" t="s">
        <v>48</v>
      </c>
      <c r="B47" s="34">
        <v>243580.3</v>
      </c>
      <c r="C47" s="34">
        <v>240600.9</v>
      </c>
      <c r="D47" s="35">
        <f t="shared" si="1"/>
        <v>0.9877683047438566</v>
      </c>
    </row>
    <row r="48" spans="1:4" ht="12.75">
      <c r="A48" s="27" t="s">
        <v>49</v>
      </c>
      <c r="B48" s="34">
        <v>230063.1</v>
      </c>
      <c r="C48" s="34">
        <v>228519.9</v>
      </c>
      <c r="D48" s="35">
        <f t="shared" si="1"/>
        <v>0.9932922750323715</v>
      </c>
    </row>
    <row r="49" spans="1:4" ht="12.75">
      <c r="A49" s="27" t="s">
        <v>68</v>
      </c>
      <c r="B49" s="34">
        <v>72197.8</v>
      </c>
      <c r="C49" s="34">
        <v>71760.6</v>
      </c>
      <c r="D49" s="35">
        <f t="shared" si="1"/>
        <v>0.9939444138187037</v>
      </c>
    </row>
    <row r="50" spans="1:4" ht="12.75">
      <c r="A50" s="27" t="s">
        <v>50</v>
      </c>
      <c r="B50" s="34">
        <v>16818.9</v>
      </c>
      <c r="C50" s="34">
        <v>16506.5</v>
      </c>
      <c r="D50" s="35">
        <f t="shared" si="1"/>
        <v>0.9814256580394675</v>
      </c>
    </row>
    <row r="51" spans="1:4" ht="12.75">
      <c r="A51" s="27" t="s">
        <v>51</v>
      </c>
      <c r="B51" s="34">
        <v>34501</v>
      </c>
      <c r="C51" s="34">
        <v>33566.8</v>
      </c>
      <c r="D51" s="35">
        <f t="shared" si="1"/>
        <v>0.9729225239848122</v>
      </c>
    </row>
    <row r="52" spans="1:4" ht="12.75">
      <c r="A52" s="28" t="s">
        <v>52</v>
      </c>
      <c r="B52" s="36">
        <f>SUM(B53:B54)</f>
        <v>99437</v>
      </c>
      <c r="C52" s="36">
        <f>SUM(C53:C54)</f>
        <v>97210.6</v>
      </c>
      <c r="D52" s="33">
        <f t="shared" si="1"/>
        <v>0.9776099439846335</v>
      </c>
    </row>
    <row r="53" spans="1:4" ht="12.75">
      <c r="A53" s="27" t="s">
        <v>53</v>
      </c>
      <c r="B53" s="34">
        <v>68718.9</v>
      </c>
      <c r="C53" s="34">
        <v>66954.7</v>
      </c>
      <c r="D53" s="35">
        <f t="shared" si="1"/>
        <v>0.9743272956930336</v>
      </c>
    </row>
    <row r="54" spans="1:4" ht="25.5">
      <c r="A54" s="27" t="s">
        <v>54</v>
      </c>
      <c r="B54" s="34">
        <v>30718.1</v>
      </c>
      <c r="C54" s="34">
        <v>30255.9</v>
      </c>
      <c r="D54" s="35">
        <f t="shared" si="1"/>
        <v>0.9849534964727638</v>
      </c>
    </row>
    <row r="55" spans="1:4" ht="12.75">
      <c r="A55" s="28" t="s">
        <v>55</v>
      </c>
      <c r="B55" s="36">
        <f>B56</f>
        <v>61.3</v>
      </c>
      <c r="C55" s="36">
        <f>C56</f>
        <v>61.3</v>
      </c>
      <c r="D55" s="33">
        <f t="shared" si="1"/>
        <v>1</v>
      </c>
    </row>
    <row r="56" spans="1:4" ht="12.75">
      <c r="A56" s="27" t="s">
        <v>56</v>
      </c>
      <c r="B56" s="34">
        <v>61.3</v>
      </c>
      <c r="C56" s="34">
        <v>61.3</v>
      </c>
      <c r="D56" s="35">
        <f t="shared" si="1"/>
        <v>1</v>
      </c>
    </row>
    <row r="57" spans="1:4" ht="12.75">
      <c r="A57" s="28" t="s">
        <v>57</v>
      </c>
      <c r="B57" s="36">
        <f>B58+B59+B60+B61+B62</f>
        <v>66391.4</v>
      </c>
      <c r="C57" s="36">
        <f>C58+C59+C60+C61+C62</f>
        <v>63584.799999999996</v>
      </c>
      <c r="D57" s="33">
        <f t="shared" si="1"/>
        <v>0.9577264525224652</v>
      </c>
    </row>
    <row r="58" spans="1:4" ht="12.75">
      <c r="A58" s="27" t="s">
        <v>58</v>
      </c>
      <c r="B58" s="34">
        <v>1176.7</v>
      </c>
      <c r="C58" s="34">
        <v>1063.8</v>
      </c>
      <c r="D58" s="35">
        <f t="shared" si="1"/>
        <v>0.9040537095266422</v>
      </c>
    </row>
    <row r="59" spans="1:4" ht="12.75">
      <c r="A59" s="27" t="s">
        <v>59</v>
      </c>
      <c r="B59" s="34">
        <v>24778.1</v>
      </c>
      <c r="C59" s="34">
        <v>24778.1</v>
      </c>
      <c r="D59" s="35">
        <f t="shared" si="1"/>
        <v>1</v>
      </c>
    </row>
    <row r="60" spans="1:4" ht="12.75">
      <c r="A60" s="27" t="s">
        <v>60</v>
      </c>
      <c r="B60" s="34">
        <v>16363.2</v>
      </c>
      <c r="C60" s="34">
        <v>16353.9</v>
      </c>
      <c r="D60" s="35">
        <f t="shared" si="1"/>
        <v>0.9994316515107069</v>
      </c>
    </row>
    <row r="61" spans="1:4" ht="12.75">
      <c r="A61" s="27" t="s">
        <v>61</v>
      </c>
      <c r="B61" s="34">
        <v>13449.4</v>
      </c>
      <c r="C61" s="34">
        <f>10822.6+4.8</f>
        <v>10827.4</v>
      </c>
      <c r="D61" s="35">
        <f t="shared" si="1"/>
        <v>0.8050470652965932</v>
      </c>
    </row>
    <row r="62" spans="1:4" ht="12.75">
      <c r="A62" s="27" t="s">
        <v>62</v>
      </c>
      <c r="B62" s="34">
        <v>10624</v>
      </c>
      <c r="C62" s="34">
        <v>10561.6</v>
      </c>
      <c r="D62" s="35">
        <f t="shared" si="1"/>
        <v>0.9941265060240965</v>
      </c>
    </row>
    <row r="63" spans="1:4" ht="12.75">
      <c r="A63" s="28" t="s">
        <v>24</v>
      </c>
      <c r="B63" s="36">
        <f>SUM(B64:B66)</f>
        <v>30615.6</v>
      </c>
      <c r="C63" s="36">
        <f>SUM(C64:C66)</f>
        <v>30322.3</v>
      </c>
      <c r="D63" s="33">
        <f t="shared" si="1"/>
        <v>0.9904199166438026</v>
      </c>
    </row>
    <row r="64" spans="1:4" ht="12.75">
      <c r="A64" s="27" t="s">
        <v>63</v>
      </c>
      <c r="B64" s="34">
        <v>19031.6</v>
      </c>
      <c r="C64" s="34">
        <v>18795.7</v>
      </c>
      <c r="D64" s="35">
        <f t="shared" si="1"/>
        <v>0.9876048256583788</v>
      </c>
    </row>
    <row r="65" spans="1:4" ht="12.75">
      <c r="A65" s="27" t="s">
        <v>64</v>
      </c>
      <c r="B65" s="34">
        <v>9342.3</v>
      </c>
      <c r="C65" s="34">
        <v>9300.5</v>
      </c>
      <c r="D65" s="35">
        <f t="shared" si="1"/>
        <v>0.9955257270693513</v>
      </c>
    </row>
    <row r="66" spans="1:8" ht="25.5">
      <c r="A66" s="27" t="s">
        <v>65</v>
      </c>
      <c r="B66" s="34">
        <v>2241.7</v>
      </c>
      <c r="C66" s="34">
        <v>2226.1</v>
      </c>
      <c r="D66" s="35">
        <f t="shared" si="1"/>
        <v>0.9930409956729268</v>
      </c>
      <c r="H66" s="47"/>
    </row>
    <row r="67" spans="1:8" ht="25.5">
      <c r="A67" s="28" t="s">
        <v>91</v>
      </c>
      <c r="B67" s="36">
        <f>B68</f>
        <v>22.8</v>
      </c>
      <c r="C67" s="36">
        <f>C68</f>
        <v>22.8</v>
      </c>
      <c r="D67" s="33">
        <f t="shared" si="1"/>
        <v>1</v>
      </c>
      <c r="H67" s="47"/>
    </row>
    <row r="68" spans="1:8" ht="25.5">
      <c r="A68" s="27" t="s">
        <v>92</v>
      </c>
      <c r="B68" s="34">
        <v>22.8</v>
      </c>
      <c r="C68" s="34">
        <v>22.8</v>
      </c>
      <c r="D68" s="35">
        <f t="shared" si="1"/>
        <v>1</v>
      </c>
      <c r="G68" s="49"/>
      <c r="H68" s="49"/>
    </row>
    <row r="69" spans="1:9" ht="12.75">
      <c r="A69" s="11" t="s">
        <v>22</v>
      </c>
      <c r="B69" s="12">
        <f>B24+B32+B34+B37+B41+B46+B52+B55+B57+B63+B67</f>
        <v>1358186.2000000002</v>
      </c>
      <c r="C69" s="12">
        <f>C24+C32+C34+C37+C41+C46+C52+C55+C57+C63+C67</f>
        <v>1247859.9000000001</v>
      </c>
      <c r="D69" s="33">
        <f t="shared" si="1"/>
        <v>0.9187693852286233</v>
      </c>
      <c r="F69" s="47"/>
      <c r="H69" s="1"/>
      <c r="I69" s="1"/>
    </row>
    <row r="70" spans="1:8" ht="12.75">
      <c r="A70" s="11"/>
      <c r="B70" s="12"/>
      <c r="C70" s="12"/>
      <c r="D70" s="43"/>
      <c r="F70" s="1"/>
      <c r="G70" s="1"/>
      <c r="H70" s="47"/>
    </row>
    <row r="71" spans="1:4" ht="15.75">
      <c r="A71" s="51" t="s">
        <v>69</v>
      </c>
      <c r="B71" s="51"/>
      <c r="C71" s="51"/>
      <c r="D71" s="51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70</v>
      </c>
      <c r="B73" s="5">
        <v>587553.1</v>
      </c>
      <c r="C73" s="5">
        <f>579284+4.8</f>
        <v>579288.8</v>
      </c>
      <c r="D73" s="6">
        <f>C73/B73</f>
        <v>0.9859343776758221</v>
      </c>
    </row>
    <row r="74" spans="1:4" ht="38.25">
      <c r="A74" s="41" t="s">
        <v>71</v>
      </c>
      <c r="B74" s="5">
        <v>36213.3</v>
      </c>
      <c r="C74" s="5">
        <f>36211.6</f>
        <v>36211.6</v>
      </c>
      <c r="D74" s="6">
        <f aca="true" t="shared" si="2" ref="D74:D84">C74/B74</f>
        <v>0.9999530559214431</v>
      </c>
    </row>
    <row r="75" spans="1:4" ht="38.25">
      <c r="A75" s="41" t="s">
        <v>72</v>
      </c>
      <c r="B75" s="5">
        <v>122764.2</v>
      </c>
      <c r="C75" s="5">
        <v>120254.5</v>
      </c>
      <c r="D75" s="6">
        <f t="shared" si="2"/>
        <v>0.9795567437412536</v>
      </c>
    </row>
    <row r="76" spans="1:4" ht="38.25">
      <c r="A76" s="41" t="s">
        <v>73</v>
      </c>
      <c r="B76" s="5">
        <v>39821.5</v>
      </c>
      <c r="C76" s="5">
        <v>39238.1</v>
      </c>
      <c r="D76" s="6">
        <f t="shared" si="2"/>
        <v>0.9853496226912597</v>
      </c>
    </row>
    <row r="77" spans="1:6" ht="51">
      <c r="A77" s="41" t="s">
        <v>74</v>
      </c>
      <c r="B77" s="5">
        <v>242097.2</v>
      </c>
      <c r="C77" s="5">
        <v>153238.5</v>
      </c>
      <c r="D77" s="6">
        <f t="shared" si="2"/>
        <v>0.6329627108450655</v>
      </c>
      <c r="F77" s="1"/>
    </row>
    <row r="78" spans="1:4" ht="25.5">
      <c r="A78" s="41" t="s">
        <v>75</v>
      </c>
      <c r="B78" s="5">
        <v>1873.8</v>
      </c>
      <c r="C78" s="5">
        <v>1760.9</v>
      </c>
      <c r="D78" s="6">
        <f t="shared" si="2"/>
        <v>0.9397481054541574</v>
      </c>
    </row>
    <row r="79" spans="1:4" ht="38.25">
      <c r="A79" s="41" t="s">
        <v>76</v>
      </c>
      <c r="B79" s="5">
        <v>49970.6</v>
      </c>
      <c r="C79" s="5">
        <v>48362.7</v>
      </c>
      <c r="D79" s="6">
        <f t="shared" si="2"/>
        <v>0.9678230799710229</v>
      </c>
    </row>
    <row r="80" spans="1:7" ht="63.75">
      <c r="A80" s="41" t="s">
        <v>77</v>
      </c>
      <c r="B80" s="5">
        <v>113737.1</v>
      </c>
      <c r="C80" s="5">
        <v>107481.1</v>
      </c>
      <c r="D80" s="6">
        <f t="shared" si="2"/>
        <v>0.9449959599813957</v>
      </c>
      <c r="G80" s="1"/>
    </row>
    <row r="81" spans="1:4" ht="25.5">
      <c r="A81" s="41" t="s">
        <v>78</v>
      </c>
      <c r="B81" s="5">
        <v>7521.4</v>
      </c>
      <c r="C81" s="5">
        <v>7483.2</v>
      </c>
      <c r="D81" s="6">
        <f t="shared" si="2"/>
        <v>0.9949211582949983</v>
      </c>
    </row>
    <row r="82" spans="1:8" ht="38.25">
      <c r="A82" s="41" t="s">
        <v>79</v>
      </c>
      <c r="B82" s="5">
        <v>729.4</v>
      </c>
      <c r="C82" s="5">
        <v>728.7</v>
      </c>
      <c r="D82" s="6">
        <f t="shared" si="2"/>
        <v>0.9990403071017275</v>
      </c>
      <c r="F82" s="1"/>
      <c r="G82" s="1"/>
      <c r="H82" s="46"/>
    </row>
    <row r="83" spans="1:8" ht="38.25">
      <c r="A83" s="41" t="s">
        <v>89</v>
      </c>
      <c r="B83" s="5">
        <v>112167.4</v>
      </c>
      <c r="C83" s="5">
        <v>112077.4</v>
      </c>
      <c r="D83" s="6">
        <f t="shared" si="2"/>
        <v>0.9991976278312593</v>
      </c>
      <c r="F83" s="1"/>
      <c r="G83" s="1"/>
      <c r="H83" s="46"/>
    </row>
    <row r="84" spans="1:7" ht="12.75">
      <c r="A84" s="42" t="s">
        <v>80</v>
      </c>
      <c r="B84" s="5">
        <v>43737.2</v>
      </c>
      <c r="C84" s="5">
        <v>41734.4</v>
      </c>
      <c r="D84" s="6">
        <f t="shared" si="2"/>
        <v>0.954208316947587</v>
      </c>
      <c r="F84" s="48"/>
      <c r="G84" s="48"/>
    </row>
    <row r="85" spans="1:9" ht="12.75">
      <c r="A85" s="11" t="s">
        <v>22</v>
      </c>
      <c r="B85" s="12">
        <f>SUM(B73:B84)</f>
        <v>1358186.2</v>
      </c>
      <c r="C85" s="12">
        <f>SUM(C73:C84)</f>
        <v>1247859.8999999997</v>
      </c>
      <c r="D85" s="43">
        <f>C85/B85</f>
        <v>0.9187693852286231</v>
      </c>
      <c r="F85" s="1"/>
      <c r="G85" s="1"/>
      <c r="I85" s="47"/>
    </row>
    <row r="86" spans="1:4" ht="12.75">
      <c r="A86" s="2"/>
      <c r="B86" s="2"/>
      <c r="C86" s="40"/>
      <c r="D86" s="2"/>
    </row>
    <row r="87" spans="1:4" ht="12.75">
      <c r="A87" s="2"/>
      <c r="B87" s="50"/>
      <c r="C87" s="50"/>
      <c r="D87" s="2"/>
    </row>
    <row r="88" spans="1:4" ht="12.75">
      <c r="A88" s="2" t="s">
        <v>83</v>
      </c>
      <c r="B88" s="14"/>
      <c r="C88" s="14"/>
      <c r="D88" s="2"/>
    </row>
    <row r="89" spans="1:4" ht="12.75">
      <c r="A89" s="2" t="s">
        <v>20</v>
      </c>
      <c r="B89" s="15" t="s">
        <v>93</v>
      </c>
      <c r="C89" s="2"/>
      <c r="D89" s="2"/>
    </row>
    <row r="90" spans="1:4" ht="12.75">
      <c r="A90" s="2" t="s">
        <v>17</v>
      </c>
      <c r="B90" s="15" t="s">
        <v>84</v>
      </c>
      <c r="C90" s="2"/>
      <c r="D90" s="2"/>
    </row>
    <row r="91" spans="1:4" ht="12.75">
      <c r="A91" s="2" t="s">
        <v>23</v>
      </c>
      <c r="B91" s="15" t="s">
        <v>85</v>
      </c>
      <c r="C91" s="2"/>
      <c r="D91" s="2"/>
    </row>
    <row r="92" spans="1:4" ht="12.75">
      <c r="A92" s="16" t="s">
        <v>16</v>
      </c>
      <c r="B92" s="15" t="s">
        <v>86</v>
      </c>
      <c r="C92" s="2"/>
      <c r="D92" s="2"/>
    </row>
    <row r="93" spans="1:4" ht="12.75">
      <c r="A93" s="17" t="s">
        <v>53</v>
      </c>
      <c r="B93" s="15" t="s">
        <v>87</v>
      </c>
      <c r="C93" s="2"/>
      <c r="D93" s="2"/>
    </row>
    <row r="94" spans="1:4" ht="12.75">
      <c r="A94" s="18" t="s">
        <v>24</v>
      </c>
      <c r="B94" s="15" t="s">
        <v>88</v>
      </c>
      <c r="C94" s="2"/>
      <c r="D94" s="2"/>
    </row>
    <row r="95" spans="1:4" ht="12.75">
      <c r="A95" s="18" t="s">
        <v>18</v>
      </c>
      <c r="B95" s="15" t="s">
        <v>94</v>
      </c>
      <c r="C95" s="2"/>
      <c r="D95" s="2"/>
    </row>
    <row r="96" spans="1:4" ht="12.75">
      <c r="A96" s="18"/>
      <c r="B96" s="15"/>
      <c r="C96" s="2"/>
      <c r="D96" s="2"/>
    </row>
    <row r="97" spans="1:4" ht="12.75">
      <c r="A97" s="19" t="s">
        <v>66</v>
      </c>
      <c r="B97" s="15" t="s">
        <v>96</v>
      </c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 t="s">
        <v>19</v>
      </c>
      <c r="B100" s="2"/>
      <c r="C100" s="2"/>
      <c r="D100" s="2"/>
    </row>
    <row r="104" spans="2:3" ht="12.75">
      <c r="B104" s="47"/>
      <c r="C104" s="47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2020-01-14T08:00:45Z</cp:lastPrinted>
  <dcterms:created xsi:type="dcterms:W3CDTF">1996-10-08T23:32:33Z</dcterms:created>
  <dcterms:modified xsi:type="dcterms:W3CDTF">2020-01-14T08:36:25Z</dcterms:modified>
  <cp:category/>
  <cp:version/>
  <cp:contentType/>
  <cp:contentStatus/>
</cp:coreProperties>
</file>