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<sst xmlns="http://schemas.openxmlformats.org/spreadsheetml/2006/main" count="106" uniqueCount="97">
  <si>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</si>
  <si>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</si>
  <si>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</si>
  <si>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</si>
  <si>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</si>
  <si>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</si>
  <si>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</si>
  <si>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</si>
  <si>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</si>
  <si>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</si>
  <si>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</si>
  <si>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</si>
  <si>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</si>
  <si>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</si>
  <si>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</si>
  <si>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</si>
  <si>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</si>
  <si>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</si>
  <si>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</si>
  <si>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</si>
  <si>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</si>
  <si>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</si>
  <si>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</si>
  <si>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</si>
  <si>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</si>
  <si>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</si>
  <si>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</si>
  <si>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</si>
  <si>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</si>
  <si>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</si>
  <si>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</si>
  <si>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</si>
  <si>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</si>
  <si>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</si>
  <si>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</si>
  <si>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</si>
  <si>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</si>
  <si>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</si>
  <si>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</si>
  <si>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</si>
  <si>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</si>
  <si>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</si>
  <si>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</si>
  <si>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</si>
  <si>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</si>
  <si>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</si>
  <si>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</si>
  <si>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</si>
  <si>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</si>
  <si>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</si>
  <si>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</si>
  <si>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</si>
  <si>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</si>
  <si>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</si>
  <si>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</si>
  <si>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</si>
  <si>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</si>
  <si>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</si>
  <si>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</si>
  <si>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</si>
  <si>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</si>
  <si>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</si>
  <si>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</si>
  <si>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</si>
  <si>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</si>
  <si>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</si>
  <si>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</si>
  <si>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</si>
  <si>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</si>
  <si>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</si>
  <si>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</si>
  <si>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</si>
  <si>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</si>
  <si>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</si>
  <si>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</si>
  <si>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</si>
  <si>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</si>
  <si>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</si>
  <si>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</si>
  <si>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</si>
  <si>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</si>
  <si>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</si>
  <si>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</si>
  <si>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</si>
  <si>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</si>
  <si>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</si>
  <si>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</si>
  <si>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</si>
  <si>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</si>
  <si>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</si>
  <si>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</si>
  <si>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</si>
  <si>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</si>
  <si>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</si>
  <si>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</si>
  <si>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 ходе исполнения местного бюджета  г.Дивногорска  на 1 ноября 2018  года</t>
  </si>
  <si>
    <t>74 819,7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</si>
</sst>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72453</v>
      </c>
      <c r="C7" s="44">
        <v>53821.911</v>
      </c>
      <c r="D7" s="6">
        <f>C7/B7</f>
        <v>0.7428527597200945</v>
      </c>
    </row>
    <row r="8" spans="1:4" ht="12.75">
      <c r="A8" s="5" t="s">
        <v>8</v>
      </c>
      <c r="B8" s="5">
        <v>129788</v>
      </c>
      <c r="C8" s="5">
        <v>96655.073</v>
      </c>
      <c r="D8" s="6">
        <f aca="true" t="shared" si="0" ref="D8:D21">C8/B8</f>
        <v>0.7447150198785712</v>
      </c>
    </row>
    <row r="9" spans="1:4" ht="25.5" customHeight="1">
      <c r="A9" s="20" t="s">
        <v>28</v>
      </c>
      <c r="B9" s="5">
        <v>1194</v>
      </c>
      <c r="C9" s="5">
        <v>1060.099</v>
      </c>
      <c r="D9" s="6">
        <f t="shared" si="0"/>
        <v>0.8878551088777219</v>
      </c>
    </row>
    <row r="10" spans="1:4" ht="12.75">
      <c r="A10" s="4" t="s">
        <v>9</v>
      </c>
      <c r="B10" s="5">
        <v>8041.7</v>
      </c>
      <c r="C10" s="45">
        <v>6981.718</v>
      </c>
      <c r="D10" s="6">
        <f t="shared" si="0"/>
        <v>0.8681893132049193</v>
      </c>
    </row>
    <row r="11" spans="1:4" ht="12.75">
      <c r="A11" s="4" t="s">
        <v>10</v>
      </c>
      <c r="B11" s="5">
        <v>45922</v>
      </c>
      <c r="C11" s="5">
        <v>32533.568</v>
      </c>
      <c r="D11" s="6">
        <f t="shared" si="0"/>
        <v>0.7084527677365968</v>
      </c>
    </row>
    <row r="12" spans="1:4" ht="12.75">
      <c r="A12" s="4" t="s">
        <v>11</v>
      </c>
      <c r="B12" s="5">
        <v>5530</v>
      </c>
      <c r="C12" s="5">
        <v>4600.276</v>
      </c>
      <c r="D12" s="6">
        <f t="shared" si="0"/>
        <v>0.8318763110307413</v>
      </c>
    </row>
    <row r="13" spans="1:4" ht="27" customHeight="1">
      <c r="A13" s="24" t="s">
        <v>29</v>
      </c>
      <c r="B13" s="21">
        <v>69568.3</v>
      </c>
      <c r="C13" s="21">
        <v>65215.765</v>
      </c>
      <c r="D13" s="22">
        <f>C13/B13</f>
        <v>0.9374350817829384</v>
      </c>
    </row>
    <row r="14" spans="1:4" ht="12.75">
      <c r="A14" s="5" t="s">
        <v>12</v>
      </c>
      <c r="B14" s="5">
        <v>804</v>
      </c>
      <c r="C14" s="9">
        <v>804.61</v>
      </c>
      <c r="D14" s="6">
        <f t="shared" si="0"/>
        <v>1.0007587064676617</v>
      </c>
    </row>
    <row r="15" spans="1:4" ht="25.5">
      <c r="A15" s="23" t="s">
        <v>30</v>
      </c>
      <c r="B15" s="21">
        <v>6948.898</v>
      </c>
      <c r="C15" s="21">
        <v>4977.008</v>
      </c>
      <c r="D15" s="22">
        <f>C15/B15</f>
        <v>0.7162298252183296</v>
      </c>
    </row>
    <row r="16" spans="1:4" ht="25.5" customHeight="1">
      <c r="A16" s="25" t="s">
        <v>31</v>
      </c>
      <c r="B16" s="21">
        <v>28375</v>
      </c>
      <c r="C16" s="21">
        <v>5458.468</v>
      </c>
      <c r="D16" s="22">
        <f t="shared" si="0"/>
        <v>0.19236891629955946</v>
      </c>
    </row>
    <row r="17" spans="1:8" ht="12.75">
      <c r="A17" s="4" t="s">
        <v>26</v>
      </c>
      <c r="B17" s="7">
        <v>25</v>
      </c>
      <c r="C17" s="7">
        <v>17.25</v>
      </c>
      <c r="D17" s="8">
        <f>C17/B17</f>
        <v>0.69</v>
      </c>
      <c r="H17" s="1"/>
    </row>
    <row r="18" spans="1:4" ht="12.75">
      <c r="A18" s="4" t="s">
        <v>13</v>
      </c>
      <c r="B18" s="5">
        <v>1400</v>
      </c>
      <c r="C18" s="5">
        <v>1063.771</v>
      </c>
      <c r="D18" s="6">
        <f t="shared" si="0"/>
        <v>0.7598364285714285</v>
      </c>
    </row>
    <row r="19" spans="1:4" ht="12.75">
      <c r="A19" s="4" t="s">
        <v>22</v>
      </c>
      <c r="B19" s="5">
        <v>520</v>
      </c>
      <c r="C19" s="5">
        <v>548.459</v>
      </c>
      <c r="D19" s="6">
        <f t="shared" si="0"/>
        <v>1.054728846153846</v>
      </c>
    </row>
    <row r="20" spans="1:4" ht="12.75">
      <c r="A20" s="4" t="s">
        <v>14</v>
      </c>
      <c r="B20" s="5">
        <v>551489.032</v>
      </c>
      <c r="C20" s="44">
        <v>399197.46</v>
      </c>
      <c r="D20" s="6">
        <f t="shared" si="0"/>
        <v>0.7238538517299108</v>
      </c>
    </row>
    <row r="21" spans="1:6" ht="12.75">
      <c r="A21" s="11" t="s">
        <v>15</v>
      </c>
      <c r="B21" s="12">
        <f>SUM(B7:B20)</f>
        <v>922058.9299999999</v>
      </c>
      <c r="C21" s="12">
        <f>SUM(C7:C20)</f>
        <v>672935.436</v>
      </c>
      <c r="D21" s="13">
        <f t="shared" si="0"/>
        <v>0.7298182514213056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53043.299999999996</v>
      </c>
      <c r="C24" s="32">
        <f>SUM(C25+C26+C27+C29)+C31+C30+C28</f>
        <v>30959.999999999996</v>
      </c>
      <c r="D24" s="33">
        <f aca="true" t="shared" si="1" ref="D24:D67">C24/B24</f>
        <v>0.5836740926752295</v>
      </c>
    </row>
    <row r="25" spans="1:4" ht="38.25">
      <c r="A25" s="27" t="s">
        <v>33</v>
      </c>
      <c r="B25" s="34">
        <v>1292.5</v>
      </c>
      <c r="C25" s="34">
        <v>874.8</v>
      </c>
      <c r="D25" s="35">
        <f t="shared" si="1"/>
        <v>0.6768278529980657</v>
      </c>
    </row>
    <row r="26" spans="1:4" ht="51">
      <c r="A26" s="27" t="s">
        <v>34</v>
      </c>
      <c r="B26" s="34">
        <f>3260.4+0.8</f>
        <v>3261.2000000000003</v>
      </c>
      <c r="C26" s="34">
        <v>2541.4</v>
      </c>
      <c r="D26" s="35">
        <f>C26/B26</f>
        <v>0.7792836992518091</v>
      </c>
    </row>
    <row r="27" spans="1:4" ht="51">
      <c r="A27" s="27" t="s">
        <v>35</v>
      </c>
      <c r="B27" s="34">
        <v>30750.5</v>
      </c>
      <c r="C27" s="34">
        <v>20995.8</v>
      </c>
      <c r="D27" s="35">
        <f t="shared" si="1"/>
        <v>0.6827791418025723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8329.9</v>
      </c>
      <c r="C29" s="34">
        <v>4804.6</v>
      </c>
      <c r="D29" s="35">
        <f t="shared" si="1"/>
        <v>0.5767896373305803</v>
      </c>
    </row>
    <row r="30" spans="1:4" ht="12.75">
      <c r="A30" s="27" t="s">
        <v>85</v>
      </c>
      <c r="B30" s="34">
        <f>1500+5900</f>
        <v>7400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1917.5</v>
      </c>
      <c r="C31" s="34">
        <v>1692.1</v>
      </c>
      <c r="D31" s="35">
        <f t="shared" si="1"/>
        <v>0.88245110821382</v>
      </c>
    </row>
    <row r="32" spans="1:4" ht="12.75">
      <c r="A32" s="28" t="s">
        <v>27</v>
      </c>
      <c r="B32" s="36">
        <f>B33</f>
        <v>2795.5</v>
      </c>
      <c r="C32" s="36">
        <f>C33</f>
        <v>1973.3</v>
      </c>
      <c r="D32" s="33">
        <f t="shared" si="1"/>
        <v>0.7058844571632982</v>
      </c>
    </row>
    <row r="33" spans="1:4" ht="12.75">
      <c r="A33" s="27" t="s">
        <v>38</v>
      </c>
      <c r="B33" s="34">
        <v>2795.5</v>
      </c>
      <c r="C33" s="34">
        <v>1973.3</v>
      </c>
      <c r="D33" s="35">
        <f t="shared" si="1"/>
        <v>0.7058844571632982</v>
      </c>
    </row>
    <row r="34" spans="1:4" ht="25.5">
      <c r="A34" s="29" t="s">
        <v>39</v>
      </c>
      <c r="B34" s="36">
        <f>B35+B36</f>
        <v>3680.2</v>
      </c>
      <c r="C34" s="36">
        <f>C35+C36</f>
        <v>2163.1</v>
      </c>
      <c r="D34" s="33">
        <f t="shared" si="1"/>
        <v>0.5877669691864572</v>
      </c>
    </row>
    <row r="35" spans="1:4" ht="38.25">
      <c r="A35" s="25" t="s">
        <v>40</v>
      </c>
      <c r="B35" s="34">
        <v>3483.7</v>
      </c>
      <c r="C35" s="34">
        <v>1966.6</v>
      </c>
      <c r="D35" s="35">
        <f t="shared" si="1"/>
        <v>0.5645147400752074</v>
      </c>
    </row>
    <row r="36" spans="1:4" ht="12.75">
      <c r="A36" s="38" t="s">
        <v>68</v>
      </c>
      <c r="B36" s="39">
        <v>196.5</v>
      </c>
      <c r="C36" s="39">
        <v>196.5</v>
      </c>
      <c r="D36" s="35">
        <f t="shared" si="1"/>
        <v>1</v>
      </c>
    </row>
    <row r="37" spans="1:4" ht="12.75">
      <c r="A37" s="30" t="s">
        <v>41</v>
      </c>
      <c r="B37" s="37">
        <f>SUM(B38:B38)+B40+B39</f>
        <v>58947.100000000006</v>
      </c>
      <c r="C37" s="37">
        <f>SUM(C38:C38)+C40+C39</f>
        <v>23101.3</v>
      </c>
      <c r="D37" s="33">
        <f t="shared" si="1"/>
        <v>0.39189883811078063</v>
      </c>
    </row>
    <row r="38" spans="1:4" ht="12.75">
      <c r="A38" s="27" t="s">
        <v>42</v>
      </c>
      <c r="B38" s="34">
        <v>11400</v>
      </c>
      <c r="C38" s="34">
        <v>7482.6</v>
      </c>
      <c r="D38" s="35">
        <f t="shared" si="1"/>
        <v>0.6563684210526316</v>
      </c>
    </row>
    <row r="39" spans="1:4" ht="12.75">
      <c r="A39" s="27" t="s">
        <v>43</v>
      </c>
      <c r="B39" s="34">
        <v>43171.9</v>
      </c>
      <c r="C39" s="34">
        <v>14868.8</v>
      </c>
      <c r="D39" s="35">
        <f t="shared" si="1"/>
        <v>0.34440921062079727</v>
      </c>
    </row>
    <row r="40" spans="1:4" ht="12.75">
      <c r="A40" s="31" t="s">
        <v>44</v>
      </c>
      <c r="B40" s="34">
        <v>4375.2</v>
      </c>
      <c r="C40" s="34">
        <v>749.9</v>
      </c>
      <c r="D40" s="35">
        <f t="shared" si="1"/>
        <v>0.17139787895410497</v>
      </c>
    </row>
    <row r="41" spans="1:4" ht="12.75">
      <c r="A41" s="28" t="s">
        <v>24</v>
      </c>
      <c r="B41" s="36">
        <f>B42+B43+B44+B45</f>
        <v>115781.2</v>
      </c>
      <c r="C41" s="36">
        <f>C42+C43+C44+C45</f>
        <v>75531.8</v>
      </c>
      <c r="D41" s="33">
        <f t="shared" si="1"/>
        <v>0.6523667054755004</v>
      </c>
    </row>
    <row r="42" spans="1:4" ht="12.75">
      <c r="A42" s="27" t="s">
        <v>45</v>
      </c>
      <c r="B42" s="34">
        <v>5682.3</v>
      </c>
      <c r="C42" s="34">
        <v>4703.3</v>
      </c>
      <c r="D42" s="35">
        <f t="shared" si="1"/>
        <v>0.8277106101402602</v>
      </c>
    </row>
    <row r="43" spans="1:4" ht="12.75">
      <c r="A43" s="27" t="s">
        <v>46</v>
      </c>
      <c r="B43" s="34">
        <f>66233.4-20447.5</f>
        <v>45785.899999999994</v>
      </c>
      <c r="C43" s="34">
        <v>28544.2</v>
      </c>
      <c r="D43" s="35">
        <f t="shared" si="1"/>
        <v>0.6234277364865604</v>
      </c>
    </row>
    <row r="44" spans="1:4" ht="12.75">
      <c r="A44" s="27" t="s">
        <v>47</v>
      </c>
      <c r="B44" s="34">
        <f>50170.2-333-164.3</f>
        <v>49672.899999999994</v>
      </c>
      <c r="C44" s="34">
        <f>30613.8+81.7+403.4</f>
        <v>31098.9</v>
      </c>
      <c r="D44" s="35">
        <f t="shared" si="1"/>
        <v>0.6260737746336534</v>
      </c>
    </row>
    <row r="45" spans="1:4" ht="25.5">
      <c r="A45" s="27" t="s">
        <v>48</v>
      </c>
      <c r="B45" s="34">
        <v>14640.1</v>
      </c>
      <c r="C45" s="34">
        <v>11185.4</v>
      </c>
      <c r="D45" s="35">
        <f t="shared" si="1"/>
        <v>0.7640248358959296</v>
      </c>
    </row>
    <row r="46" spans="1:4" ht="12.75">
      <c r="A46" s="28" t="s">
        <v>16</v>
      </c>
      <c r="B46" s="36">
        <f>B47+B48+B50+B51+B49</f>
        <v>516145.89999999997</v>
      </c>
      <c r="C46" s="36">
        <f>C47+C48+C50+C51+C49</f>
        <v>408125.8</v>
      </c>
      <c r="D46" s="33">
        <f t="shared" si="1"/>
        <v>0.7907178958507662</v>
      </c>
    </row>
    <row r="47" spans="1:4" ht="12.75">
      <c r="A47" s="27" t="s">
        <v>49</v>
      </c>
      <c r="B47" s="34">
        <v>195460</v>
      </c>
      <c r="C47" s="34">
        <v>156208.5</v>
      </c>
      <c r="D47" s="35">
        <f t="shared" si="1"/>
        <v>0.7991839762611276</v>
      </c>
    </row>
    <row r="48" spans="1:4" ht="12.75">
      <c r="A48" s="27" t="s">
        <v>50</v>
      </c>
      <c r="B48" s="34">
        <v>225866.5</v>
      </c>
      <c r="C48" s="34">
        <v>178373.3</v>
      </c>
      <c r="D48" s="35">
        <f t="shared" si="1"/>
        <v>0.7897288885248587</v>
      </c>
    </row>
    <row r="49" spans="1:4" ht="12.75">
      <c r="A49" s="27" t="s">
        <v>69</v>
      </c>
      <c r="B49" s="34">
        <v>51129.5</v>
      </c>
      <c r="C49" s="34">
        <v>38704.1</v>
      </c>
      <c r="D49" s="35">
        <f t="shared" si="1"/>
        <v>0.7569817815546798</v>
      </c>
    </row>
    <row r="50" spans="1:4" ht="12.75">
      <c r="A50" s="27" t="s">
        <v>51</v>
      </c>
      <c r="B50" s="34">
        <v>18081.3</v>
      </c>
      <c r="C50" s="34">
        <v>15260.9</v>
      </c>
      <c r="D50" s="35">
        <f t="shared" si="1"/>
        <v>0.8440156404683292</v>
      </c>
    </row>
    <row r="51" spans="1:4" ht="12.75">
      <c r="A51" s="27" t="s">
        <v>52</v>
      </c>
      <c r="B51" s="34">
        <v>25608.6</v>
      </c>
      <c r="C51" s="34">
        <v>19579</v>
      </c>
      <c r="D51" s="35">
        <f t="shared" si="1"/>
        <v>0.7645478472075787</v>
      </c>
    </row>
    <row r="52" spans="1:4" ht="12.75">
      <c r="A52" s="28" t="s">
        <v>53</v>
      </c>
      <c r="B52" s="36">
        <f>SUM(B53:B54)</f>
        <v>89646.9</v>
      </c>
      <c r="C52" s="36">
        <f>SUM(C53:C54)</f>
        <v>65597.5</v>
      </c>
      <c r="D52" s="33">
        <f t="shared" si="1"/>
        <v>0.7317319394201027</v>
      </c>
    </row>
    <row r="53" spans="1:4" ht="12.75">
      <c r="A53" s="27" t="s">
        <v>54</v>
      </c>
      <c r="B53" s="34">
        <f>64703.5-171.5</f>
        <v>64532</v>
      </c>
      <c r="C53" s="34">
        <f>45982.7+9.7</f>
        <v>45992.399999999994</v>
      </c>
      <c r="D53" s="35">
        <f t="shared" si="1"/>
        <v>0.7127068741089692</v>
      </c>
    </row>
    <row r="54" spans="1:4" ht="25.5">
      <c r="A54" s="27" t="s">
        <v>55</v>
      </c>
      <c r="B54" s="34">
        <v>25114.9</v>
      </c>
      <c r="C54" s="34">
        <v>19605.1</v>
      </c>
      <c r="D54" s="35">
        <f t="shared" si="1"/>
        <v>0.7806162875424548</v>
      </c>
    </row>
    <row r="55" spans="1:4" ht="12.75">
      <c r="A55" s="28" t="s">
        <v>56</v>
      </c>
      <c r="B55" s="36">
        <f>B56</f>
        <v>565</v>
      </c>
      <c r="C55" s="36">
        <f>C56</f>
        <v>154.3</v>
      </c>
      <c r="D55" s="33">
        <f t="shared" si="1"/>
        <v>0.27309734513274336</v>
      </c>
    </row>
    <row r="56" spans="1:4" ht="12.75">
      <c r="A56" s="27" t="s">
        <v>57</v>
      </c>
      <c r="B56" s="34">
        <v>565</v>
      </c>
      <c r="C56" s="34">
        <v>154.3</v>
      </c>
      <c r="D56" s="35">
        <f t="shared" si="1"/>
        <v>0.27309734513274336</v>
      </c>
    </row>
    <row r="57" spans="1:4" ht="12.75">
      <c r="A57" s="28" t="s">
        <v>58</v>
      </c>
      <c r="B57" s="36">
        <f>B58+B59+B60+B61+B62</f>
        <v>74859.5</v>
      </c>
      <c r="C57" s="36">
        <f>C58+C59+C60+C61+C62</f>
        <v>56956.2</v>
      </c>
      <c r="D57" s="33">
        <f t="shared" si="1"/>
        <v>0.7608413093862502</v>
      </c>
    </row>
    <row r="58" spans="1:4" ht="12.75">
      <c r="A58" s="27" t="s">
        <v>59</v>
      </c>
      <c r="B58" s="34">
        <v>968.3</v>
      </c>
      <c r="C58" s="34">
        <v>663.3</v>
      </c>
      <c r="D58" s="35">
        <f t="shared" si="1"/>
        <v>0.6850149746979242</v>
      </c>
    </row>
    <row r="59" spans="1:4" ht="12.75">
      <c r="A59" s="27" t="s">
        <v>60</v>
      </c>
      <c r="B59" s="34">
        <v>30637.3</v>
      </c>
      <c r="C59" s="34">
        <v>25240.9</v>
      </c>
      <c r="D59" s="35">
        <f t="shared" si="1"/>
        <v>0.8238617632754845</v>
      </c>
    </row>
    <row r="60" spans="1:4" ht="12.75">
      <c r="A60" s="27" t="s">
        <v>61</v>
      </c>
      <c r="B60" s="34">
        <v>17387.1</v>
      </c>
      <c r="C60" s="34">
        <v>12725.5</v>
      </c>
      <c r="D60" s="35">
        <f t="shared" si="1"/>
        <v>0.7318931851775168</v>
      </c>
    </row>
    <row r="61" spans="1:4" ht="12.75">
      <c r="A61" s="27" t="s">
        <v>62</v>
      </c>
      <c r="B61" s="34">
        <v>13474.1</v>
      </c>
      <c r="C61" s="34">
        <v>9354.1</v>
      </c>
      <c r="D61" s="35">
        <f t="shared" si="1"/>
        <v>0.6942281859270749</v>
      </c>
    </row>
    <row r="62" spans="1:4" ht="12.75">
      <c r="A62" s="27" t="s">
        <v>63</v>
      </c>
      <c r="B62" s="34">
        <v>12392.7</v>
      </c>
      <c r="C62" s="34">
        <v>8972.4</v>
      </c>
      <c r="D62" s="35">
        <f t="shared" si="1"/>
        <v>0.7240068750151298</v>
      </c>
    </row>
    <row r="63" spans="1:4" ht="12.75">
      <c r="A63" s="28" t="s">
        <v>25</v>
      </c>
      <c r="B63" s="36">
        <f>SUM(B64:B66)</f>
        <v>32121.3</v>
      </c>
      <c r="C63" s="36">
        <f>SUM(C64:C66)</f>
        <v>26959.7</v>
      </c>
      <c r="D63" s="33">
        <f t="shared" si="1"/>
        <v>0.8393091188712786</v>
      </c>
    </row>
    <row r="64" spans="1:4" ht="12.75">
      <c r="A64" s="27" t="s">
        <v>64</v>
      </c>
      <c r="B64" s="34">
        <v>18290.6</v>
      </c>
      <c r="C64" s="34">
        <v>13912.2</v>
      </c>
      <c r="D64" s="35">
        <f t="shared" si="1"/>
        <v>0.760620209287831</v>
      </c>
    </row>
    <row r="65" spans="1:4" ht="12.75">
      <c r="A65" s="27" t="s">
        <v>65</v>
      </c>
      <c r="B65" s="34">
        <v>11842.7</v>
      </c>
      <c r="C65" s="34">
        <v>11605</v>
      </c>
      <c r="D65" s="35">
        <f t="shared" si="1"/>
        <v>0.9799285635876953</v>
      </c>
    </row>
    <row r="66" spans="1:4" ht="25.5">
      <c r="A66" s="27" t="s">
        <v>66</v>
      </c>
      <c r="B66" s="34">
        <v>1988</v>
      </c>
      <c r="C66" s="34">
        <v>1442.5</v>
      </c>
      <c r="D66" s="35">
        <f t="shared" si="1"/>
        <v>0.7256036217303823</v>
      </c>
    </row>
    <row r="67" spans="1:9" ht="12.75">
      <c r="A67" s="11" t="s">
        <v>23</v>
      </c>
      <c r="B67" s="12">
        <f>B24+B32+B34+B37+B41+B46+B52+B55+B57+B63</f>
        <v>947585.9</v>
      </c>
      <c r="C67" s="12">
        <f>C24+C32+C34+C37+C41+C46+C52+C55+C57+C63</f>
        <v>691523</v>
      </c>
      <c r="D67" s="33">
        <f t="shared" si="1"/>
        <v>0.7297734168480134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507731.8</v>
      </c>
      <c r="C71" s="5">
        <v>398613.8</v>
      </c>
      <c r="D71" s="6">
        <f>C71/B71</f>
        <v>0.785087323661823</v>
      </c>
    </row>
    <row r="72" spans="1:4" ht="38.25">
      <c r="A72" s="41" t="s">
        <v>72</v>
      </c>
      <c r="B72" s="5">
        <v>44099</v>
      </c>
      <c r="C72" s="5">
        <v>34973.2</v>
      </c>
      <c r="D72" s="6">
        <f aca="true" t="shared" si="2" ref="D72:D82">C72/B72</f>
        <v>0.7930610671443796</v>
      </c>
    </row>
    <row r="73" spans="1:4" ht="38.25">
      <c r="A73" s="41" t="s">
        <v>73</v>
      </c>
      <c r="B73" s="5">
        <v>111601.2</v>
      </c>
      <c r="C73" s="5">
        <v>82549.3</v>
      </c>
      <c r="D73" s="6">
        <f t="shared" si="2"/>
        <v>0.7396811145399871</v>
      </c>
    </row>
    <row r="74" spans="1:4" ht="38.25">
      <c r="A74" s="41" t="s">
        <v>74</v>
      </c>
      <c r="B74" s="5">
        <v>42913.1</v>
      </c>
      <c r="C74" s="5">
        <v>35166.5</v>
      </c>
      <c r="D74" s="6">
        <f t="shared" si="2"/>
        <v>0.8194816967313012</v>
      </c>
    </row>
    <row r="75" spans="1:6" ht="51">
      <c r="A75" s="41" t="s">
        <v>75</v>
      </c>
      <c r="B75" s="5">
        <v>20973.3</v>
      </c>
      <c r="C75" s="5">
        <v>17523.2</v>
      </c>
      <c r="D75" s="6">
        <f t="shared" si="2"/>
        <v>0.835500374285401</v>
      </c>
      <c r="F75" s="1"/>
    </row>
    <row r="76" spans="1:4" ht="25.5">
      <c r="A76" s="41" t="s">
        <v>76</v>
      </c>
      <c r="B76" s="5">
        <v>1781.8</v>
      </c>
      <c r="C76" s="5">
        <v>2.2</v>
      </c>
      <c r="D76" s="6">
        <f t="shared" si="2"/>
        <v>0.0012347064765967002</v>
      </c>
    </row>
    <row r="77" spans="1:6" ht="38.25">
      <c r="A77" s="41" t="s">
        <v>77</v>
      </c>
      <c r="B77" s="5">
        <v>54571.9</v>
      </c>
      <c r="C77" s="5">
        <v>22351.3</v>
      </c>
      <c r="D77" s="6">
        <f t="shared" si="2"/>
        <v>0.4095752575959422</v>
      </c>
      <c r="F77" s="46"/>
    </row>
    <row r="78" spans="1:7" ht="63.75">
      <c r="A78" s="41" t="s">
        <v>78</v>
      </c>
      <c r="B78" s="5">
        <v>87212.6</v>
      </c>
      <c r="C78" s="5">
        <v>47376.4</v>
      </c>
      <c r="D78" s="6">
        <f t="shared" si="2"/>
        <v>0.5432288453732602</v>
      </c>
      <c r="G78" s="1"/>
    </row>
    <row r="79" spans="1:4" ht="25.5">
      <c r="A79" s="41" t="s">
        <v>79</v>
      </c>
      <c r="B79" s="5">
        <v>8329.9</v>
      </c>
      <c r="C79" s="5">
        <v>4804.6</v>
      </c>
      <c r="D79" s="6">
        <f t="shared" si="2"/>
        <v>0.5767896373305803</v>
      </c>
    </row>
    <row r="80" spans="1:8" ht="38.25">
      <c r="A80" s="41" t="s">
        <v>80</v>
      </c>
      <c r="B80" s="5">
        <v>910.6</v>
      </c>
      <c r="C80" s="5">
        <v>325.3</v>
      </c>
      <c r="D80" s="6">
        <f t="shared" si="2"/>
        <v>0.3572369866022403</v>
      </c>
      <c r="F80" s="1"/>
      <c r="G80" s="1"/>
      <c r="H80" s="46"/>
    </row>
    <row r="81" spans="1:8" ht="38.25">
      <c r="A81" s="41" t="s">
        <v>86</v>
      </c>
      <c r="B81" s="5">
        <v>20257.4</v>
      </c>
      <c r="C81" s="5">
        <v>19828.4</v>
      </c>
      <c r="D81" s="6">
        <f t="shared" si="2"/>
        <v>0.9788225537334505</v>
      </c>
      <c r="F81" s="1"/>
      <c r="G81" s="1"/>
      <c r="H81" s="46"/>
    </row>
    <row r="82" spans="1:4" ht="12.75">
      <c r="A82" s="42" t="s">
        <v>81</v>
      </c>
      <c r="B82" s="5">
        <f>41303.3+5900</f>
        <v>47203.3</v>
      </c>
      <c r="C82" s="5">
        <v>28008.8</v>
      </c>
      <c r="D82" s="6">
        <f t="shared" si="2"/>
        <v>0.593365294375605</v>
      </c>
    </row>
    <row r="83" spans="1:7" ht="12.75">
      <c r="A83" s="11" t="s">
        <v>23</v>
      </c>
      <c r="B83" s="12">
        <f>SUM(B71:B82)</f>
        <v>947585.9000000001</v>
      </c>
      <c r="C83" s="12">
        <f>SUM(C71:C82)</f>
        <v>691523.0000000001</v>
      </c>
      <c r="D83" s="43">
        <f>C83/B83</f>
        <v>0.7297734168480134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92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87</v>
      </c>
      <c r="C89" s="2"/>
      <c r="D89" s="2"/>
    </row>
    <row r="90" spans="1:4" ht="12.75">
      <c r="A90" s="16" t="s">
        <v>16</v>
      </c>
      <c r="B90" s="15" t="s">
        <v>88</v>
      </c>
      <c r="C90" s="2"/>
      <c r="D90" s="2"/>
    </row>
    <row r="91" spans="1:4" ht="12.75">
      <c r="A91" s="17" t="s">
        <v>54</v>
      </c>
      <c r="B91" s="15" t="s">
        <v>89</v>
      </c>
      <c r="C91" s="2"/>
      <c r="D91" s="2"/>
    </row>
    <row r="92" spans="1:4" ht="12.75">
      <c r="A92" s="16" t="s">
        <v>17</v>
      </c>
      <c r="B92" s="15" t="s">
        <v>90</v>
      </c>
      <c r="C92" s="2"/>
      <c r="D92" s="2"/>
    </row>
    <row r="93" spans="1:4" ht="12.75">
      <c r="A93" s="18" t="s">
        <v>25</v>
      </c>
      <c r="B93" s="15" t="s">
        <v>91</v>
      </c>
      <c r="C93" s="2"/>
      <c r="D93" s="2"/>
    </row>
    <row r="94" spans="1:4" ht="12.75">
      <c r="A94" s="18" t="s">
        <v>19</v>
      </c>
      <c r="B94" s="15" t="s">
        <v>93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2018-11-07T07:37:59Z</cp:lastPrinted>
  <dcterms:created xsi:type="dcterms:W3CDTF">1996-10-08T23:32:33Z</dcterms:created>
  <dcterms:modified xsi:type="dcterms:W3CDTF">2018-11-07T07:42:20Z</dcterms:modified>
  <cp:category/>
  <cp:version/>
  <cp:contentType/>
  <cp:contentStatus/>
</cp:coreProperties>
</file>