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<sst xmlns="http://schemas.openxmlformats.org/spreadsheetml/2006/main" count="88" uniqueCount="85">
  <si>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</si>
  <si>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</si>
  <si>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</si>
  <si>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</si>
  <si>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</si>
  <si>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</si>
  <si>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</si>
  <si>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</si>
  <si>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</si>
  <si>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</si>
  <si>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</si>
  <si>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</si>
  <si>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</si>
  <si>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</si>
  <si>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</si>
  <si>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</si>
  <si>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</si>
  <si>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</si>
  <si>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</si>
  <si>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</si>
  <si>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</si>
  <si>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</si>
  <si>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</si>
  <si>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</si>
  <si>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</si>
  <si>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</si>
  <si>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</si>
  <si>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</si>
  <si>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</si>
  <si>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</si>
  <si>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</si>
  <si>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</si>
  <si>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</si>
  <si>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285 человек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</si>
  <si>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</si>
  <si>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</si>
  <si>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</si>
  <si>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</si>
  <si>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</si>
  <si>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</si>
  <si>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</si>
  <si>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</si>
  <si>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</si>
  <si>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</si>
  <si>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</si>
  <si>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</si>
  <si>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</si>
  <si>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</si>
  <si>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</si>
  <si>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</si>
  <si>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</si>
  <si>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</si>
  <si>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</si>
  <si>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</si>
  <si>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</si>
  <si>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</si>
  <si>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</si>
  <si>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</si>
  <si>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</si>
  <si>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</si>
  <si>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</si>
  <si>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</si>
  <si>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</si>
  <si>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</si>
  <si>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</si>
  <si>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</si>
  <si>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</si>
  <si>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</si>
  <si>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</si>
  <si>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</si>
  <si>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</si>
  <si>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</si>
  <si>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</si>
  <si>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</si>
  <si>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</si>
  <si>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Судебная система</t>
  </si>
  <si>
    <t xml:space="preserve">Заработная  плата (КВР 111, 121) </t>
  </si>
  <si>
    <t>Обеспечение пожарной безопасности</t>
  </si>
  <si>
    <t>71 человек</t>
  </si>
  <si>
    <t xml:space="preserve"> 37 человек</t>
  </si>
  <si>
    <t>1 516 человек</t>
  </si>
  <si>
    <t>94 человека</t>
  </si>
  <si>
    <t>2 020 человек</t>
  </si>
  <si>
    <t>о ходе исполнения местного бюджета  г.Дивногорска  на 1 июня 2016  года</t>
  </si>
  <si>
    <t>25 535,9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</si>
</sst>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6" t="s">
        <v>0</v>
      </c>
      <c r="B2" s="46"/>
      <c r="C2" s="46"/>
      <c r="D2" s="46"/>
    </row>
    <row r="3" spans="1:4" ht="17.25" customHeight="1">
      <c r="A3" s="47" t="s">
        <v>83</v>
      </c>
      <c r="B3" s="47"/>
      <c r="C3" s="47"/>
      <c r="D3" s="47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8"/>
      <c r="C6" s="48"/>
      <c r="D6" s="4"/>
    </row>
    <row r="7" spans="1:4" ht="12.75">
      <c r="A7" s="4" t="s">
        <v>7</v>
      </c>
      <c r="B7" s="5">
        <v>84341</v>
      </c>
      <c r="C7" s="5">
        <v>48828.3</v>
      </c>
      <c r="D7" s="6">
        <f>C7/B7</f>
        <v>0.5789390687803085</v>
      </c>
    </row>
    <row r="8" spans="1:4" ht="12.75">
      <c r="A8" s="5" t="s">
        <v>8</v>
      </c>
      <c r="B8" s="5">
        <v>104866</v>
      </c>
      <c r="C8" s="5">
        <v>36119</v>
      </c>
      <c r="D8" s="6">
        <f aca="true" t="shared" si="0" ref="D8:D22">C8/B8</f>
        <v>0.3444300345202449</v>
      </c>
    </row>
    <row r="9" spans="1:4" ht="25.5" customHeight="1">
      <c r="A9" s="22" t="s">
        <v>32</v>
      </c>
      <c r="B9" s="5">
        <v>1586.8</v>
      </c>
      <c r="C9" s="5">
        <v>610.6</v>
      </c>
      <c r="D9" s="6">
        <f t="shared" si="0"/>
        <v>0.38479959667254854</v>
      </c>
    </row>
    <row r="10" spans="1:4" ht="12.75">
      <c r="A10" s="4" t="s">
        <v>9</v>
      </c>
      <c r="B10" s="5">
        <v>9084</v>
      </c>
      <c r="C10" s="5">
        <v>4101.6</v>
      </c>
      <c r="D10" s="6">
        <f t="shared" si="0"/>
        <v>0.4515191545574637</v>
      </c>
    </row>
    <row r="11" spans="1:4" ht="12.75">
      <c r="A11" s="4" t="s">
        <v>10</v>
      </c>
      <c r="B11" s="5">
        <v>45046</v>
      </c>
      <c r="C11" s="5">
        <v>14942.2</v>
      </c>
      <c r="D11" s="6">
        <f t="shared" si="0"/>
        <v>0.33170980775207565</v>
      </c>
    </row>
    <row r="12" spans="1:4" ht="12.75">
      <c r="A12" s="4" t="s">
        <v>11</v>
      </c>
      <c r="B12" s="5">
        <v>5330</v>
      </c>
      <c r="C12" s="5">
        <v>2434.9</v>
      </c>
      <c r="D12" s="6">
        <f t="shared" si="0"/>
        <v>0.45682926829268294</v>
      </c>
    </row>
    <row r="13" spans="1:4" ht="25.5">
      <c r="A13" s="26" t="s">
        <v>38</v>
      </c>
      <c r="B13" s="28">
        <v>4</v>
      </c>
      <c r="C13" s="28">
        <v>1.2</v>
      </c>
      <c r="D13" s="29">
        <f t="shared" si="0"/>
        <v>0.3</v>
      </c>
    </row>
    <row r="14" spans="1:4" ht="27" customHeight="1">
      <c r="A14" s="26" t="s">
        <v>35</v>
      </c>
      <c r="B14" s="23">
        <v>53145</v>
      </c>
      <c r="C14" s="23">
        <v>21683.9</v>
      </c>
      <c r="D14" s="24">
        <f>C14/B14</f>
        <v>0.4080139241697244</v>
      </c>
    </row>
    <row r="15" spans="1:4" ht="12.75">
      <c r="A15" s="5" t="s">
        <v>12</v>
      </c>
      <c r="B15" s="5">
        <v>315</v>
      </c>
      <c r="C15" s="9">
        <v>209.5</v>
      </c>
      <c r="D15" s="6">
        <f t="shared" si="0"/>
        <v>0.665079365079365</v>
      </c>
    </row>
    <row r="16" spans="1:4" ht="25.5">
      <c r="A16" s="25" t="s">
        <v>36</v>
      </c>
      <c r="B16" s="23">
        <v>19881.4</v>
      </c>
      <c r="C16" s="23">
        <v>18072.4</v>
      </c>
      <c r="D16" s="24">
        <f>C16/B16</f>
        <v>0.9090104318609353</v>
      </c>
    </row>
    <row r="17" spans="1:4" ht="25.5" customHeight="1">
      <c r="A17" s="27" t="s">
        <v>37</v>
      </c>
      <c r="B17" s="23">
        <v>9860</v>
      </c>
      <c r="C17" s="23">
        <v>6843.7</v>
      </c>
      <c r="D17" s="24">
        <f t="shared" si="0"/>
        <v>0.6940872210953347</v>
      </c>
    </row>
    <row r="18" spans="1:8" ht="12.75">
      <c r="A18" s="4" t="s">
        <v>30</v>
      </c>
      <c r="B18" s="7">
        <v>70</v>
      </c>
      <c r="C18" s="7">
        <v>20.2</v>
      </c>
      <c r="D18" s="8">
        <f>C18/B18</f>
        <v>0.28857142857142853</v>
      </c>
      <c r="H18" s="1"/>
    </row>
    <row r="19" spans="1:4" ht="12.75">
      <c r="A19" s="4" t="s">
        <v>13</v>
      </c>
      <c r="B19" s="5">
        <v>1391</v>
      </c>
      <c r="C19" s="5">
        <v>905.9</v>
      </c>
      <c r="D19" s="6">
        <f t="shared" si="0"/>
        <v>0.6512580877066858</v>
      </c>
    </row>
    <row r="20" spans="1:4" ht="12.75">
      <c r="A20" s="4" t="s">
        <v>25</v>
      </c>
      <c r="B20" s="5">
        <v>10312</v>
      </c>
      <c r="C20" s="5">
        <v>2538.5</v>
      </c>
      <c r="D20" s="6">
        <f t="shared" si="0"/>
        <v>0.24616951124903025</v>
      </c>
    </row>
    <row r="21" spans="1:4" ht="12.75">
      <c r="A21" s="4" t="s">
        <v>14</v>
      </c>
      <c r="B21" s="5">
        <v>732415.6</v>
      </c>
      <c r="C21" s="5">
        <v>180374.3</v>
      </c>
      <c r="D21" s="6">
        <f t="shared" si="0"/>
        <v>0.24627315420370618</v>
      </c>
    </row>
    <row r="22" spans="1:4" ht="12.75">
      <c r="A22" s="11" t="s">
        <v>15</v>
      </c>
      <c r="B22" s="12">
        <f>SUM(B7:B21)</f>
        <v>1077647.8</v>
      </c>
      <c r="C22" s="12">
        <f>SUM(C7:C21)</f>
        <v>337686.2</v>
      </c>
      <c r="D22" s="13">
        <f t="shared" si="0"/>
        <v>0.3133548827362706</v>
      </c>
    </row>
    <row r="23" spans="1:4" ht="12.75">
      <c r="A23" s="4"/>
      <c r="B23" s="5"/>
      <c r="C23" s="5"/>
      <c r="D23" s="10"/>
    </row>
    <row r="24" spans="1:4" ht="15.75">
      <c r="A24" s="48" t="s">
        <v>16</v>
      </c>
      <c r="B24" s="48"/>
      <c r="C24" s="48"/>
      <c r="D24" s="10"/>
    </row>
    <row r="25" spans="1:4" ht="12.75">
      <c r="A25" s="31" t="s">
        <v>39</v>
      </c>
      <c r="B25" s="37">
        <f>SUM(B26++B27+B28+B30)+B32+B31+B29</f>
        <v>50335.200000000004</v>
      </c>
      <c r="C25" s="37">
        <f>SUM(C26++C27+C28+C30)+C32+C31+C29</f>
        <v>13038.800000000001</v>
      </c>
      <c r="D25" s="38">
        <f>C25/B25</f>
        <v>0.2590393998633163</v>
      </c>
    </row>
    <row r="26" spans="1:4" ht="38.25">
      <c r="A26" s="32" t="s">
        <v>40</v>
      </c>
      <c r="B26" s="39">
        <v>1012.1</v>
      </c>
      <c r="C26" s="39">
        <v>373</v>
      </c>
      <c r="D26" s="40">
        <f aca="true" t="shared" si="1" ref="D26:D67">C26/B26</f>
        <v>0.3685406580377433</v>
      </c>
    </row>
    <row r="27" spans="1:4" ht="51">
      <c r="A27" s="32" t="s">
        <v>41</v>
      </c>
      <c r="B27" s="39">
        <v>3100.4</v>
      </c>
      <c r="C27" s="39">
        <v>1041.7</v>
      </c>
      <c r="D27" s="40">
        <f t="shared" si="1"/>
        <v>0.33598890465746356</v>
      </c>
    </row>
    <row r="28" spans="1:4" ht="51">
      <c r="A28" s="32" t="s">
        <v>42</v>
      </c>
      <c r="B28" s="39">
        <v>24577.7</v>
      </c>
      <c r="C28" s="39">
        <v>9202</v>
      </c>
      <c r="D28" s="40">
        <f t="shared" si="1"/>
        <v>0.3744044397970518</v>
      </c>
    </row>
    <row r="29" spans="1:4" ht="12.75">
      <c r="A29" s="32" t="s">
        <v>75</v>
      </c>
      <c r="B29" s="39">
        <v>4.4</v>
      </c>
      <c r="C29" s="39">
        <v>0</v>
      </c>
      <c r="D29" s="40">
        <f t="shared" si="1"/>
        <v>0</v>
      </c>
    </row>
    <row r="30" spans="1:4" ht="38.25">
      <c r="A30" s="32" t="s">
        <v>43</v>
      </c>
      <c r="B30" s="39">
        <v>5854.9</v>
      </c>
      <c r="C30" s="39">
        <v>2353.9</v>
      </c>
      <c r="D30" s="40">
        <f t="shared" si="1"/>
        <v>0.402039317494748</v>
      </c>
    </row>
    <row r="31" spans="1:4" ht="12.75">
      <c r="A31" s="32" t="s">
        <v>44</v>
      </c>
      <c r="B31" s="39">
        <v>15013.9</v>
      </c>
      <c r="C31" s="39">
        <v>0</v>
      </c>
      <c r="D31" s="40">
        <f t="shared" si="1"/>
        <v>0</v>
      </c>
    </row>
    <row r="32" spans="1:4" ht="12.75">
      <c r="A32" s="32" t="s">
        <v>45</v>
      </c>
      <c r="B32" s="39">
        <v>771.8</v>
      </c>
      <c r="C32" s="39">
        <v>68.2</v>
      </c>
      <c r="D32" s="40">
        <f t="shared" si="1"/>
        <v>0.08836486136304743</v>
      </c>
    </row>
    <row r="33" spans="1:4" ht="12.75">
      <c r="A33" s="33" t="s">
        <v>31</v>
      </c>
      <c r="B33" s="41">
        <f>B34</f>
        <v>2384.5</v>
      </c>
      <c r="C33" s="41">
        <f>C34</f>
        <v>761.6</v>
      </c>
      <c r="D33" s="38">
        <f t="shared" si="1"/>
        <v>0.3193960998112812</v>
      </c>
    </row>
    <row r="34" spans="1:4" ht="12.75">
      <c r="A34" s="32" t="s">
        <v>46</v>
      </c>
      <c r="B34" s="39">
        <v>2384.5</v>
      </c>
      <c r="C34" s="39">
        <v>761.6</v>
      </c>
      <c r="D34" s="40">
        <f t="shared" si="1"/>
        <v>0.3193960998112812</v>
      </c>
    </row>
    <row r="35" spans="1:4" ht="25.5">
      <c r="A35" s="34" t="s">
        <v>47</v>
      </c>
      <c r="B35" s="41">
        <f>B36+B37</f>
        <v>2878.8</v>
      </c>
      <c r="C35" s="41">
        <f>C36+C37</f>
        <v>1115</v>
      </c>
      <c r="D35" s="38">
        <f t="shared" si="1"/>
        <v>0.38731415867722657</v>
      </c>
    </row>
    <row r="36" spans="1:4" ht="38.25">
      <c r="A36" s="27" t="s">
        <v>48</v>
      </c>
      <c r="B36" s="39">
        <v>2032.3</v>
      </c>
      <c r="C36" s="39">
        <v>515</v>
      </c>
      <c r="D36" s="40">
        <f t="shared" si="1"/>
        <v>0.25340746936967967</v>
      </c>
    </row>
    <row r="37" spans="1:4" ht="12.75">
      <c r="A37" s="43" t="s">
        <v>77</v>
      </c>
      <c r="B37" s="44">
        <v>846.5</v>
      </c>
      <c r="C37" s="44">
        <v>600</v>
      </c>
      <c r="D37" s="40">
        <f t="shared" si="1"/>
        <v>0.7088009450679268</v>
      </c>
    </row>
    <row r="38" spans="1:4" ht="12.75">
      <c r="A38" s="35" t="s">
        <v>49</v>
      </c>
      <c r="B38" s="42">
        <f>SUM(B39:B39)+B41+B40</f>
        <v>55510.6</v>
      </c>
      <c r="C38" s="42">
        <f>SUM(C39:C39)+C41+C40</f>
        <v>9122.7</v>
      </c>
      <c r="D38" s="38">
        <f t="shared" si="1"/>
        <v>0.16434158521075257</v>
      </c>
    </row>
    <row r="39" spans="1:4" ht="12.75">
      <c r="A39" s="32" t="s">
        <v>50</v>
      </c>
      <c r="B39" s="39">
        <v>12588.9</v>
      </c>
      <c r="C39" s="39">
        <v>4296.2</v>
      </c>
      <c r="D39" s="40">
        <f t="shared" si="1"/>
        <v>0.34126889561439044</v>
      </c>
    </row>
    <row r="40" spans="1:4" ht="12.75">
      <c r="A40" s="32" t="s">
        <v>51</v>
      </c>
      <c r="B40" s="39">
        <v>39732.2</v>
      </c>
      <c r="C40" s="39">
        <v>4619.8</v>
      </c>
      <c r="D40" s="40">
        <f t="shared" si="1"/>
        <v>0.11627345075278994</v>
      </c>
    </row>
    <row r="41" spans="1:4" ht="12.75">
      <c r="A41" s="36" t="s">
        <v>52</v>
      </c>
      <c r="B41" s="39">
        <v>3189.5</v>
      </c>
      <c r="C41" s="39">
        <v>206.7</v>
      </c>
      <c r="D41" s="40">
        <f t="shared" si="1"/>
        <v>0.06480639598683179</v>
      </c>
    </row>
    <row r="42" spans="1:4" ht="12.75">
      <c r="A42" s="33" t="s">
        <v>27</v>
      </c>
      <c r="B42" s="41">
        <f>B43+B44+B45+B46</f>
        <v>406392.2</v>
      </c>
      <c r="C42" s="41">
        <f>C43+C44+C45+C46</f>
        <v>69484.79999999999</v>
      </c>
      <c r="D42" s="38">
        <f t="shared" si="1"/>
        <v>0.17097965955055236</v>
      </c>
    </row>
    <row r="43" spans="1:4" ht="12.75">
      <c r="A43" s="32" t="s">
        <v>53</v>
      </c>
      <c r="B43" s="39">
        <v>317053.5</v>
      </c>
      <c r="C43" s="39">
        <v>54739.2</v>
      </c>
      <c r="D43" s="40">
        <f t="shared" si="1"/>
        <v>0.17264972630802056</v>
      </c>
    </row>
    <row r="44" spans="1:4" ht="12.75">
      <c r="A44" s="32" t="s">
        <v>54</v>
      </c>
      <c r="B44" s="39">
        <f>85977.4-25557.9</f>
        <v>60419.49999999999</v>
      </c>
      <c r="C44" s="39">
        <v>3841.2</v>
      </c>
      <c r="D44" s="40">
        <f t="shared" si="1"/>
        <v>0.06357550128683621</v>
      </c>
    </row>
    <row r="45" spans="1:4" ht="12.75">
      <c r="A45" s="32" t="s">
        <v>55</v>
      </c>
      <c r="B45" s="39">
        <v>16453</v>
      </c>
      <c r="C45" s="39">
        <v>5958.2</v>
      </c>
      <c r="D45" s="40">
        <f t="shared" si="1"/>
        <v>0.3621345651249012</v>
      </c>
    </row>
    <row r="46" spans="1:4" ht="25.5">
      <c r="A46" s="32" t="s">
        <v>56</v>
      </c>
      <c r="B46" s="39">
        <v>12466.2</v>
      </c>
      <c r="C46" s="39">
        <v>4946.2</v>
      </c>
      <c r="D46" s="40">
        <f t="shared" si="1"/>
        <v>0.396768863005567</v>
      </c>
    </row>
    <row r="47" spans="1:4" ht="12.75">
      <c r="A47" s="33" t="s">
        <v>17</v>
      </c>
      <c r="B47" s="41">
        <f>B48+B49+B50+B51</f>
        <v>496787.30000000005</v>
      </c>
      <c r="C47" s="41">
        <f>C48+C49+C50+C51</f>
        <v>176149.69999999998</v>
      </c>
      <c r="D47" s="38">
        <f t="shared" si="1"/>
        <v>0.35457770357656077</v>
      </c>
    </row>
    <row r="48" spans="1:4" ht="12.75">
      <c r="A48" s="32" t="s">
        <v>57</v>
      </c>
      <c r="B48" s="39">
        <f>196297.3+746</f>
        <v>197043.3</v>
      </c>
      <c r="C48" s="39">
        <v>71840.6</v>
      </c>
      <c r="D48" s="40">
        <f t="shared" si="1"/>
        <v>0.36459296002452257</v>
      </c>
    </row>
    <row r="49" spans="1:4" ht="12.75">
      <c r="A49" s="32" t="s">
        <v>58</v>
      </c>
      <c r="B49" s="39">
        <f>263561.9-746</f>
        <v>262815.9</v>
      </c>
      <c r="C49" s="39">
        <v>92799.7</v>
      </c>
      <c r="D49" s="40">
        <f t="shared" si="1"/>
        <v>0.3530977387593368</v>
      </c>
    </row>
    <row r="50" spans="1:4" ht="12.75">
      <c r="A50" s="32" t="s">
        <v>59</v>
      </c>
      <c r="B50" s="39">
        <v>15445.7</v>
      </c>
      <c r="C50" s="39">
        <v>3687.1</v>
      </c>
      <c r="D50" s="40">
        <f t="shared" si="1"/>
        <v>0.23871368730455725</v>
      </c>
    </row>
    <row r="51" spans="1:4" ht="12.75">
      <c r="A51" s="32" t="s">
        <v>60</v>
      </c>
      <c r="B51" s="39">
        <v>21482.4</v>
      </c>
      <c r="C51" s="39">
        <v>7822.3</v>
      </c>
      <c r="D51" s="40">
        <f t="shared" si="1"/>
        <v>0.3641259821993818</v>
      </c>
    </row>
    <row r="52" spans="1:4" ht="12.75">
      <c r="A52" s="33" t="s">
        <v>61</v>
      </c>
      <c r="B52" s="41">
        <f>SUM(B53:B54)</f>
        <v>71557.7</v>
      </c>
      <c r="C52" s="41">
        <f>SUM(C53:C54)</f>
        <v>27974.7</v>
      </c>
      <c r="D52" s="38">
        <f t="shared" si="1"/>
        <v>0.39093906036666914</v>
      </c>
    </row>
    <row r="53" spans="1:4" ht="12.75">
      <c r="A53" s="32" t="s">
        <v>62</v>
      </c>
      <c r="B53" s="39">
        <f>70479.2-1170</f>
        <v>69309.2</v>
      </c>
      <c r="C53" s="39">
        <v>27146.5</v>
      </c>
      <c r="D53" s="40">
        <f t="shared" si="1"/>
        <v>0.3916723898126079</v>
      </c>
    </row>
    <row r="54" spans="1:4" ht="25.5">
      <c r="A54" s="32" t="s">
        <v>63</v>
      </c>
      <c r="B54" s="39">
        <v>2248.5</v>
      </c>
      <c r="C54" s="39">
        <v>828.2</v>
      </c>
      <c r="D54" s="40">
        <f t="shared" si="1"/>
        <v>0.36833444518567937</v>
      </c>
    </row>
    <row r="55" spans="1:4" ht="12.75">
      <c r="A55" s="33" t="s">
        <v>64</v>
      </c>
      <c r="B55" s="41">
        <f>B56</f>
        <v>430</v>
      </c>
      <c r="C55" s="41">
        <f>C56</f>
        <v>0</v>
      </c>
      <c r="D55" s="38">
        <f t="shared" si="1"/>
        <v>0</v>
      </c>
    </row>
    <row r="56" spans="1:4" ht="12.75">
      <c r="A56" s="32" t="s">
        <v>65</v>
      </c>
      <c r="B56" s="39">
        <v>430</v>
      </c>
      <c r="C56" s="39">
        <v>0</v>
      </c>
      <c r="D56" s="40">
        <f t="shared" si="1"/>
        <v>0</v>
      </c>
    </row>
    <row r="57" spans="1:4" ht="12.75">
      <c r="A57" s="33" t="s">
        <v>66</v>
      </c>
      <c r="B57" s="41">
        <f>B58+B59+B60+B61+B62</f>
        <v>59734.99999999999</v>
      </c>
      <c r="C57" s="41">
        <f>C58+C59+C60+C61+C62</f>
        <v>15645.5</v>
      </c>
      <c r="D57" s="38">
        <f t="shared" si="1"/>
        <v>0.26191512513601745</v>
      </c>
    </row>
    <row r="58" spans="1:4" ht="12.75">
      <c r="A58" s="32" t="s">
        <v>67</v>
      </c>
      <c r="B58" s="39">
        <v>883.2</v>
      </c>
      <c r="C58" s="39">
        <v>270.3</v>
      </c>
      <c r="D58" s="40">
        <f t="shared" si="1"/>
        <v>0.3060461956521739</v>
      </c>
    </row>
    <row r="59" spans="1:4" ht="12.75">
      <c r="A59" s="32" t="s">
        <v>68</v>
      </c>
      <c r="B59" s="39">
        <f>21731-757.2</f>
        <v>20973.8</v>
      </c>
      <c r="C59" s="39">
        <v>7382.7</v>
      </c>
      <c r="D59" s="40">
        <f t="shared" si="1"/>
        <v>0.35199630014589633</v>
      </c>
    </row>
    <row r="60" spans="1:4" ht="12.75">
      <c r="A60" s="32" t="s">
        <v>69</v>
      </c>
      <c r="B60" s="39">
        <v>13269.2</v>
      </c>
      <c r="C60" s="39">
        <v>2880.2</v>
      </c>
      <c r="D60" s="40">
        <f t="shared" si="1"/>
        <v>0.21705905404998038</v>
      </c>
    </row>
    <row r="61" spans="1:4" ht="12.75">
      <c r="A61" s="32" t="s">
        <v>70</v>
      </c>
      <c r="B61" s="39">
        <v>13710.7</v>
      </c>
      <c r="C61" s="39">
        <v>1657.9</v>
      </c>
      <c r="D61" s="40">
        <f t="shared" si="1"/>
        <v>0.12092015724944752</v>
      </c>
    </row>
    <row r="62" spans="1:4" ht="12.75">
      <c r="A62" s="32" t="s">
        <v>71</v>
      </c>
      <c r="B62" s="39">
        <v>10898.1</v>
      </c>
      <c r="C62" s="39">
        <v>3454.4</v>
      </c>
      <c r="D62" s="40">
        <f t="shared" si="1"/>
        <v>0.3169726833117699</v>
      </c>
    </row>
    <row r="63" spans="1:4" ht="12.75">
      <c r="A63" s="33" t="s">
        <v>28</v>
      </c>
      <c r="B63" s="41">
        <f>SUM(B64:B66)</f>
        <v>3811.2</v>
      </c>
      <c r="C63" s="41">
        <f>SUM(C64:C66)</f>
        <v>1413.2</v>
      </c>
      <c r="D63" s="38">
        <f t="shared" si="1"/>
        <v>0.37080184718723763</v>
      </c>
    </row>
    <row r="64" spans="1:4" ht="12.75">
      <c r="A64" s="32" t="s">
        <v>72</v>
      </c>
      <c r="B64" s="39">
        <v>1649.5</v>
      </c>
      <c r="C64" s="39">
        <v>635.2</v>
      </c>
      <c r="D64" s="40">
        <f t="shared" si="1"/>
        <v>0.3850863898150955</v>
      </c>
    </row>
    <row r="65" spans="1:4" ht="12.75">
      <c r="A65" s="32" t="s">
        <v>73</v>
      </c>
      <c r="B65" s="39">
        <v>402.4</v>
      </c>
      <c r="C65" s="39">
        <v>254.9</v>
      </c>
      <c r="D65" s="40">
        <f t="shared" si="1"/>
        <v>0.6334493041749504</v>
      </c>
    </row>
    <row r="66" spans="1:4" ht="25.5">
      <c r="A66" s="32" t="s">
        <v>74</v>
      </c>
      <c r="B66" s="39">
        <v>1759.3</v>
      </c>
      <c r="C66" s="39">
        <v>523.1</v>
      </c>
      <c r="D66" s="40">
        <f t="shared" si="1"/>
        <v>0.29733416699823795</v>
      </c>
    </row>
    <row r="67" spans="1:4" ht="12.75">
      <c r="A67" s="11" t="s">
        <v>26</v>
      </c>
      <c r="B67" s="12">
        <f>B25+B33+B35+B38+B42+B47+B52+B55+B57+B63</f>
        <v>1149822.5</v>
      </c>
      <c r="C67" s="12">
        <f>C25+C33+C35+C38+C42+C47+C52+C55+C57+C63</f>
        <v>314706</v>
      </c>
      <c r="D67" s="38">
        <f t="shared" si="1"/>
        <v>0.27369963624820354</v>
      </c>
    </row>
    <row r="68" spans="1:4" ht="12.75">
      <c r="A68" s="14"/>
      <c r="B68" s="15"/>
      <c r="C68" s="15"/>
      <c r="D68" s="30"/>
    </row>
    <row r="69" spans="1:4" ht="12.75">
      <c r="A69" s="2"/>
      <c r="B69" s="2"/>
      <c r="C69" s="45"/>
      <c r="D69" s="2"/>
    </row>
    <row r="70" spans="1:4" ht="12.75">
      <c r="A70" s="2" t="s">
        <v>20</v>
      </c>
      <c r="B70" s="16"/>
      <c r="C70" s="16"/>
      <c r="D70" s="2"/>
    </row>
    <row r="71" spans="1:4" ht="12.75">
      <c r="A71" s="2" t="s">
        <v>24</v>
      </c>
      <c r="B71" s="17" t="s">
        <v>29</v>
      </c>
      <c r="C71" s="2"/>
      <c r="D71" s="2"/>
    </row>
    <row r="72" spans="1:4" ht="12.75">
      <c r="A72" s="2" t="s">
        <v>21</v>
      </c>
      <c r="B72" s="17" t="s">
        <v>78</v>
      </c>
      <c r="C72" s="2"/>
      <c r="D72" s="2"/>
    </row>
    <row r="73" spans="1:4" ht="12.75">
      <c r="A73" s="2" t="s">
        <v>27</v>
      </c>
      <c r="B73" s="17" t="s">
        <v>79</v>
      </c>
      <c r="C73" s="2"/>
      <c r="D73" s="2"/>
    </row>
    <row r="74" spans="1:4" ht="12.75">
      <c r="A74" s="18" t="s">
        <v>17</v>
      </c>
      <c r="B74" s="17" t="s">
        <v>80</v>
      </c>
      <c r="C74" s="2"/>
      <c r="D74" s="2"/>
    </row>
    <row r="75" spans="1:4" ht="12.75">
      <c r="A75" s="19" t="s">
        <v>18</v>
      </c>
      <c r="B75" s="17" t="s">
        <v>33</v>
      </c>
      <c r="C75" s="2"/>
      <c r="D75" s="2"/>
    </row>
    <row r="76" spans="1:4" ht="12.75">
      <c r="A76" s="18" t="s">
        <v>19</v>
      </c>
      <c r="B76" s="17" t="s">
        <v>81</v>
      </c>
      <c r="C76" s="2"/>
      <c r="D76" s="2"/>
    </row>
    <row r="77" spans="1:4" ht="12.75">
      <c r="A77" s="20" t="s">
        <v>28</v>
      </c>
      <c r="B77" s="17" t="s">
        <v>34</v>
      </c>
      <c r="C77" s="2"/>
      <c r="D77" s="2"/>
    </row>
    <row r="78" spans="1:4" ht="12.75">
      <c r="A78" s="20" t="s">
        <v>22</v>
      </c>
      <c r="B78" s="17" t="s">
        <v>82</v>
      </c>
      <c r="C78" s="2"/>
      <c r="D78" s="2"/>
    </row>
    <row r="79" spans="1:4" ht="12.75">
      <c r="A79" s="20"/>
      <c r="B79" s="17"/>
      <c r="C79" s="2"/>
      <c r="D79" s="2"/>
    </row>
    <row r="80" spans="1:4" ht="12.75">
      <c r="A80" s="21" t="s">
        <v>76</v>
      </c>
      <c r="B80" s="17" t="s">
        <v>84</v>
      </c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 t="s">
        <v>23</v>
      </c>
      <c r="B83" s="2"/>
      <c r="C83" s="2"/>
      <c r="D83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2016-04-08T07:45:37Z</cp:lastPrinted>
  <dcterms:created xsi:type="dcterms:W3CDTF">1996-10-08T23:32:33Z</dcterms:created>
  <dcterms:modified xsi:type="dcterms:W3CDTF">2016-06-06T02:30:37Z</dcterms:modified>
  <cp:category/>
  <cp:version/>
  <cp:contentType/>
  <cp:contentStatus/>
</cp:coreProperties>
</file>