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<sst xmlns="http://schemas.openxmlformats.org/spreadsheetml/2006/main" count="105" uniqueCount="96">
  <si>
    <t>Сведения</t>
  </si>
  <si>
    <t>тыс. руб.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</si>
  <si>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</si>
  <si>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</si>
  <si>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</si>
  <si>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</si>
  <si>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</si>
  <si>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</si>
  <si>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</si>
  <si>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</si>
  <si>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</si>
  <si>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</si>
  <si>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</si>
  <si>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</si>
  <si>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Безвозмездные  поступления</t>
  </si>
  <si>
    <t>Всего  доходов:</t>
  </si>
  <si>
    <t>Образование</t>
  </si>
  <si>
    <t>Местная  администрация</t>
  </si>
  <si>
    <t>Всего по бюджетной сфере:</t>
  </si>
  <si>
    <t>Финансовое  управление  администрации  г.Дивногорска</t>
  </si>
  <si>
    <t>Представительный  орган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</si>
  <si>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</si>
  <si>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</si>
  <si>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</si>
  <si>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</si>
  <si>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Административные платежи и сборы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</si>
  <si>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</si>
  <si>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</si>
  <si>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</si>
  <si>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</si>
  <si>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</si>
  <si>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</si>
  <si>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</si>
  <si>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</si>
  <si>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</si>
  <si>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</si>
  <si>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</si>
  <si>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</si>
  <si>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</si>
  <si>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</si>
  <si>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</si>
  <si>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</si>
  <si>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</si>
  <si>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</si>
  <si>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</si>
  <si>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</si>
  <si>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</si>
  <si>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</si>
  <si>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</si>
  <si>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</si>
  <si>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</si>
  <si>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</si>
  <si>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</si>
  <si>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</si>
  <si>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</si>
  <si>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</si>
  <si>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</si>
  <si>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</si>
  <si>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</si>
  <si>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</si>
  <si>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</si>
  <si>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</si>
  <si>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</si>
  <si>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Массовый спорт</t>
  </si>
  <si>
    <t>Другие вопросы в области физической культуры и спорта</t>
  </si>
  <si>
    <t xml:space="preserve">Заработная  плата (КВР 111, 121) </t>
  </si>
  <si>
    <t>Обеспечение пожарной безопасности</t>
  </si>
  <si>
    <t>Дополнительное образование детей</t>
  </si>
  <si>
    <t>Расходы в разрезе муниципальных программ</t>
  </si>
  <si>
    <t>Муниципальная программа города Дивногорска «Система образования города Дивногорска»</t>
  </si>
  <si>
    <t>Муниципальная программа города Дивногорска «Культура муниципального образования город Дивногорск»</t>
  </si>
  <si>
    <t>Муниципальная программа города Дивногорска «Физическая культура, спорт и молодежная политика в муниципальном образовании город Дивногорск»</t>
  </si>
  <si>
    <t>Муниципальная программа города Дивногорска «Обеспечение доступным и комфортным жильем граждан муниципального образования город Дивногорск»</t>
  </si>
  <si>
    <t>Муниципальная программа города Дивногорска «Содействие развитию местного самоуправления»</t>
  </si>
  <si>
    <t>Муниципальная программа города Дивногорска «Транспортная система муниципального образования город Дивногорск»</t>
  </si>
  <si>
    <t>Муниципальная программа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</si>
  <si>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Муниципальная программа города Дивногорска «Управление муниципальными финансами»</t>
  </si>
  <si>
    <t>Муниципальная программа города Дивногорска «Управление имуществом и земельными ресурсами муниципального образования город Дивногорск»</t>
  </si>
  <si>
    <t xml:space="preserve">Непрограммные мероприятия </t>
  </si>
  <si>
    <t>Расходы по разделам и подразделам</t>
  </si>
  <si>
    <t>Резервные фонды</t>
  </si>
  <si>
    <t>Среднесписочная численность  работников  бюджетной  сферы:</t>
  </si>
  <si>
    <t xml:space="preserve"> 46 человек</t>
  </si>
  <si>
    <t>Формирование комфортной городской (сельской) среды по муниципальному образованию город Дивногорск</t>
  </si>
  <si>
    <t>Судебная система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</si>
  <si>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</si>
  <si>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</si>
  <si>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Проведение выборов и референдумов</t>
  </si>
  <si>
    <t>о ходе исполнения местного бюджета  г.Дивногорска  на 1 марта 2020  года</t>
  </si>
  <si>
    <t>11 340,6 тыс. рублей</t>
  </si>
  <si>
    <t>4 человека</t>
  </si>
  <si>
    <t>66 человек</t>
  </si>
  <si>
    <t>1 127 человек</t>
  </si>
  <si>
    <t>201 человек</t>
  </si>
  <si>
    <t xml:space="preserve"> 54 человека</t>
  </si>
  <si>
    <t>1498 человека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</si>
</sst>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"/>
    <numFmt numFmtId="195" formatCode="0.0"/>
    <numFmt numFmtId="196" formatCode="_-* #,##0.0_р_._-;\-* #,##0.0_р_._-;_-* &quot;-&quot;?_р_._-;_-@_-"/>
    <numFmt numFmtId="197" formatCode="_(* #,##0_);_(* \(#,##0\);_(* &quot;-&quot;??_);_(@_)"/>
    <numFmt numFmtId="198" formatCode="0.0%"/>
    <numFmt numFmtId="199" formatCode="#,##0.0"/>
    <numFmt numFmtId="200" formatCode="_-* #,##0.0\ _₽_-;\-* #,##0.0\ _₽_-;_-* &quot;-&quot;?\ _₽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0.000%"/>
    <numFmt numFmtId="206" formatCode="0.0000%"/>
    <numFmt numFmtId="207" formatCode="_(* #,##0.000_);_(* \(#,##0.000\);_(* &quot;-&quot;??_);_(@_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6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96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88" fontId="4" fillId="0" borderId="10" xfId="60" applyNumberFormat="1" applyFont="1" applyBorder="1" applyAlignment="1">
      <alignment/>
    </xf>
    <xf numFmtId="198" fontId="4" fillId="0" borderId="10" xfId="57" applyNumberFormat="1" applyFont="1" applyBorder="1" applyAlignment="1">
      <alignment/>
    </xf>
    <xf numFmtId="188" fontId="4" fillId="0" borderId="10" xfId="60" applyNumberFormat="1" applyFont="1" applyBorder="1" applyAlignment="1">
      <alignment horizontal="center"/>
    </xf>
    <xf numFmtId="198" fontId="4" fillId="0" borderId="10" xfId="57" applyNumberFormat="1" applyFont="1" applyBorder="1" applyAlignment="1">
      <alignment horizontal="right"/>
    </xf>
    <xf numFmtId="188" fontId="4" fillId="0" borderId="10" xfId="60" applyNumberFormat="1" applyFont="1" applyFill="1" applyBorder="1" applyAlignment="1">
      <alignment/>
    </xf>
    <xf numFmtId="9" fontId="4" fillId="0" borderId="10" xfId="57" applyFont="1" applyBorder="1" applyAlignment="1">
      <alignment/>
    </xf>
    <xf numFmtId="0" fontId="6" fillId="0" borderId="10" xfId="0" applyFont="1" applyBorder="1" applyAlignment="1">
      <alignment/>
    </xf>
    <xf numFmtId="188" fontId="6" fillId="0" borderId="10" xfId="60" applyNumberFormat="1" applyFont="1" applyBorder="1" applyAlignment="1">
      <alignment/>
    </xf>
    <xf numFmtId="198" fontId="6" fillId="0" borderId="10" xfId="57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88" fontId="4" fillId="0" borderId="0" xfId="6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88" fontId="4" fillId="0" borderId="10" xfId="60" applyNumberFormat="1" applyFont="1" applyBorder="1" applyAlignment="1">
      <alignment wrapText="1"/>
    </xf>
    <xf numFmtId="188" fontId="4" fillId="0" borderId="11" xfId="60" applyNumberFormat="1" applyFont="1" applyBorder="1" applyAlignment="1">
      <alignment/>
    </xf>
    <xf numFmtId="198" fontId="4" fillId="0" borderId="11" xfId="57" applyNumberFormat="1" applyFont="1" applyBorder="1" applyAlignment="1">
      <alignment/>
    </xf>
    <xf numFmtId="9" fontId="4" fillId="0" borderId="10" xfId="57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NumberFormat="1" applyFont="1" applyBorder="1" applyAlignment="1">
      <alignment wrapText="1"/>
    </xf>
    <xf numFmtId="0" fontId="4" fillId="0" borderId="10" xfId="0" applyFont="1" applyBorder="1" applyAlignment="1">
      <alignment vertical="justify" wrapText="1"/>
    </xf>
    <xf numFmtId="199" fontId="6" fillId="0" borderId="10" xfId="0" applyNumberFormat="1" applyFont="1" applyBorder="1" applyAlignment="1">
      <alignment vertical="top"/>
    </xf>
    <xf numFmtId="198" fontId="6" fillId="0" borderId="10" xfId="57" applyNumberFormat="1" applyFont="1" applyBorder="1" applyAlignment="1">
      <alignment vertical="top"/>
    </xf>
    <xf numFmtId="199" fontId="4" fillId="0" borderId="10" xfId="0" applyNumberFormat="1" applyFont="1" applyBorder="1" applyAlignment="1">
      <alignment wrapText="1"/>
    </xf>
    <xf numFmtId="198" fontId="4" fillId="0" borderId="10" xfId="57" applyNumberFormat="1" applyFont="1" applyBorder="1" applyAlignment="1">
      <alignment vertical="top"/>
    </xf>
    <xf numFmtId="199" fontId="6" fillId="0" borderId="10" xfId="0" applyNumberFormat="1" applyFont="1" applyBorder="1" applyAlignment="1">
      <alignment wrapText="1"/>
    </xf>
    <xf numFmtId="199" fontId="6" fillId="0" borderId="12" xfId="0" applyNumberFormat="1" applyFont="1" applyBorder="1" applyAlignment="1">
      <alignment wrapText="1"/>
    </xf>
    <xf numFmtId="0" fontId="4" fillId="0" borderId="12" xfId="0" applyFont="1" applyBorder="1" applyAlignment="1">
      <alignment wrapText="1"/>
    </xf>
    <xf numFmtId="199" fontId="4" fillId="0" borderId="12" xfId="0" applyNumberFormat="1" applyFont="1" applyBorder="1" applyAlignment="1">
      <alignment wrapText="1"/>
    </xf>
    <xf numFmtId="196" fontId="4" fillId="0" borderId="0" xfId="0" applyNumberFormat="1" applyFont="1" applyAlignment="1">
      <alignment/>
    </xf>
    <xf numFmtId="0" fontId="4" fillId="0" borderId="10" xfId="0" applyFont="1" applyFill="1" applyBorder="1" applyAlignment="1">
      <alignment vertical="distributed" wrapText="1"/>
    </xf>
    <xf numFmtId="0" fontId="4" fillId="0" borderId="10" xfId="0" applyFont="1" applyFill="1" applyBorder="1" applyAlignment="1">
      <alignment vertical="distributed"/>
    </xf>
    <xf numFmtId="198" fontId="6" fillId="0" borderId="10" xfId="57" applyNumberFormat="1" applyFont="1" applyBorder="1" applyAlignment="1">
      <alignment/>
    </xf>
    <xf numFmtId="199" fontId="4" fillId="0" borderId="10" xfId="60" applyNumberFormat="1" applyFont="1" applyBorder="1" applyAlignment="1">
      <alignment/>
    </xf>
    <xf numFmtId="188" fontId="4" fillId="33" borderId="10" xfId="60" applyNumberFormat="1" applyFont="1" applyFill="1" applyBorder="1" applyAlignment="1">
      <alignment/>
    </xf>
    <xf numFmtId="188" fontId="0" fillId="0" borderId="0" xfId="0" applyNumberFormat="1" applyAlignment="1">
      <alignment/>
    </xf>
    <xf numFmtId="200" fontId="0" fillId="0" borderId="0" xfId="0" applyNumberFormat="1" applyAlignment="1">
      <alignment/>
    </xf>
    <xf numFmtId="10" fontId="0" fillId="0" borderId="0" xfId="57" applyNumberFormat="1" applyFont="1" applyAlignment="1">
      <alignment/>
    </xf>
    <xf numFmtId="206" fontId="0" fillId="0" borderId="0" xfId="57" applyNumberFormat="1" applyFont="1" applyAlignment="1">
      <alignment/>
    </xf>
    <xf numFmtId="200" fontId="4" fillId="0" borderId="0" xfId="0" applyNumberFormat="1" applyFont="1" applyAlignment="1">
      <alignment/>
    </xf>
    <xf numFmtId="187" fontId="0" fillId="0" borderId="0" xfId="6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03"/>
  <sheetViews>
    <sheetView tabSelected="1" zoomScalePageLayoutView="0" workbookViewId="0" topLeftCell="A1">
      <selection activeCell="I22" sqref="I22"/>
    </sheetView>
  </sheetViews>
  <sheetFormatPr defaultColWidth="9.140625" defaultRowHeight="12.75"/>
  <cols>
    <col min="1" max="1" width="45.140625" style="0" customWidth="1"/>
    <col min="2" max="2" width="15.421875" style="0" customWidth="1"/>
    <col min="3" max="3" width="13.57421875" style="0" customWidth="1"/>
    <col min="4" max="4" width="13.421875" style="0" customWidth="1"/>
    <col min="5" max="5" width="16.140625" style="0" customWidth="1"/>
    <col min="6" max="6" width="11.8515625" style="0" bestFit="1" customWidth="1"/>
    <col min="7" max="7" width="10.8515625" style="0" bestFit="1" customWidth="1"/>
    <col min="8" max="8" width="11.8515625" style="0" bestFit="1" customWidth="1"/>
    <col min="9" max="9" width="15.8515625" style="0" customWidth="1"/>
  </cols>
  <sheetData>
    <row r="2" spans="1:4" ht="20.25">
      <c r="A2" s="56" t="s">
        <v>0</v>
      </c>
      <c r="B2" s="56"/>
      <c r="C2" s="56"/>
      <c r="D2" s="56"/>
    </row>
    <row r="3" spans="1:4" ht="17.25" customHeight="1">
      <c r="A3" s="57" t="s">
        <v>88</v>
      </c>
      <c r="B3" s="57"/>
      <c r="C3" s="57"/>
      <c r="D3" s="57"/>
    </row>
    <row r="4" spans="1:4" ht="12.75">
      <c r="A4" s="2"/>
      <c r="B4" s="2"/>
      <c r="C4" s="2"/>
      <c r="D4" s="2" t="s">
        <v>1</v>
      </c>
    </row>
    <row r="5" spans="1:4" ht="12.75">
      <c r="A5" s="3" t="s">
        <v>2</v>
      </c>
      <c r="B5" s="3" t="s">
        <v>3</v>
      </c>
      <c r="C5" s="3" t="s">
        <v>4</v>
      </c>
      <c r="D5" s="3" t="s">
        <v>5</v>
      </c>
    </row>
    <row r="6" spans="1:4" ht="15.75">
      <c r="A6" s="53" t="s">
        <v>6</v>
      </c>
      <c r="B6" s="54"/>
      <c r="C6" s="54"/>
      <c r="D6" s="55"/>
    </row>
    <row r="7" spans="1:4" ht="12.75">
      <c r="A7" s="4" t="s">
        <v>7</v>
      </c>
      <c r="B7" s="5">
        <v>164533.1</v>
      </c>
      <c r="C7" s="44">
        <v>21142.185</v>
      </c>
      <c r="D7" s="6">
        <f>C7/B7</f>
        <v>0.12849806513096756</v>
      </c>
    </row>
    <row r="8" spans="1:4" ht="12.75">
      <c r="A8" s="5" t="s">
        <v>8</v>
      </c>
      <c r="B8" s="5">
        <v>159000</v>
      </c>
      <c r="C8" s="5">
        <v>18535.107</v>
      </c>
      <c r="D8" s="6">
        <f aca="true" t="shared" si="0" ref="D8:D21">C8/B8</f>
        <v>0.116573</v>
      </c>
    </row>
    <row r="9" spans="1:4" ht="25.5" customHeight="1">
      <c r="A9" s="20" t="s">
        <v>27</v>
      </c>
      <c r="B9" s="5">
        <v>1513.6</v>
      </c>
      <c r="C9" s="5">
        <v>223.639</v>
      </c>
      <c r="D9" s="6">
        <f t="shared" si="0"/>
        <v>0.14775303911205076</v>
      </c>
    </row>
    <row r="10" spans="1:4" ht="12.75">
      <c r="A10" s="4" t="s">
        <v>9</v>
      </c>
      <c r="B10" s="5">
        <v>9720</v>
      </c>
      <c r="C10" s="45">
        <v>2433.537</v>
      </c>
      <c r="D10" s="6">
        <f t="shared" si="0"/>
        <v>0.2503638888888889</v>
      </c>
    </row>
    <row r="11" spans="1:4" ht="12.75">
      <c r="A11" s="4" t="s">
        <v>10</v>
      </c>
      <c r="B11" s="5">
        <v>45188</v>
      </c>
      <c r="C11" s="44">
        <v>7606.922</v>
      </c>
      <c r="D11" s="6">
        <f t="shared" si="0"/>
        <v>0.1683394263963884</v>
      </c>
    </row>
    <row r="12" spans="1:4" ht="12.75">
      <c r="A12" s="4" t="s">
        <v>11</v>
      </c>
      <c r="B12" s="5">
        <v>5432</v>
      </c>
      <c r="C12" s="5">
        <v>829.333</v>
      </c>
      <c r="D12" s="6">
        <f t="shared" si="0"/>
        <v>0.152675441826215</v>
      </c>
    </row>
    <row r="13" spans="1:4" ht="27" customHeight="1">
      <c r="A13" s="24" t="s">
        <v>28</v>
      </c>
      <c r="B13" s="21">
        <v>71298</v>
      </c>
      <c r="C13" s="21">
        <v>16187.213</v>
      </c>
      <c r="D13" s="22">
        <f>C13/B13</f>
        <v>0.22703600381497377</v>
      </c>
    </row>
    <row r="14" spans="1:4" ht="12.75">
      <c r="A14" s="5" t="s">
        <v>12</v>
      </c>
      <c r="B14" s="5">
        <v>338.4</v>
      </c>
      <c r="C14" s="9">
        <v>1.855</v>
      </c>
      <c r="D14" s="6">
        <f t="shared" si="0"/>
        <v>0.005481678486997636</v>
      </c>
    </row>
    <row r="15" spans="1:4" ht="25.5">
      <c r="A15" s="23" t="s">
        <v>29</v>
      </c>
      <c r="B15" s="21">
        <v>3430</v>
      </c>
      <c r="C15" s="21">
        <v>148.873</v>
      </c>
      <c r="D15" s="22">
        <f>C15/B15</f>
        <v>0.04340320699708455</v>
      </c>
    </row>
    <row r="16" spans="1:4" ht="25.5" customHeight="1">
      <c r="A16" s="25" t="s">
        <v>30</v>
      </c>
      <c r="B16" s="21">
        <v>2500</v>
      </c>
      <c r="C16" s="21">
        <v>686.443</v>
      </c>
      <c r="D16" s="22">
        <f t="shared" si="0"/>
        <v>0.27457719999999997</v>
      </c>
    </row>
    <row r="17" spans="1:8" ht="12.75">
      <c r="A17" s="4" t="s">
        <v>25</v>
      </c>
      <c r="B17" s="7">
        <v>72</v>
      </c>
      <c r="C17" s="7">
        <v>8.375</v>
      </c>
      <c r="D17" s="8">
        <f>C17/B17</f>
        <v>0.11631944444444445</v>
      </c>
      <c r="H17" s="1"/>
    </row>
    <row r="18" spans="1:4" ht="12.75">
      <c r="A18" s="4" t="s">
        <v>13</v>
      </c>
      <c r="B18" s="5">
        <v>216</v>
      </c>
      <c r="C18" s="5">
        <v>247.168</v>
      </c>
      <c r="D18" s="6">
        <f t="shared" si="0"/>
        <v>1.1442962962962964</v>
      </c>
    </row>
    <row r="19" spans="1:7" ht="12.75">
      <c r="A19" s="4" t="s">
        <v>21</v>
      </c>
      <c r="B19" s="5">
        <v>426</v>
      </c>
      <c r="C19" s="5">
        <v>5.49</v>
      </c>
      <c r="D19" s="6">
        <f t="shared" si="0"/>
        <v>0.012887323943661972</v>
      </c>
      <c r="F19" s="46"/>
      <c r="G19" s="46"/>
    </row>
    <row r="20" spans="1:6" ht="12.75">
      <c r="A20" s="4" t="s">
        <v>14</v>
      </c>
      <c r="B20" s="5">
        <v>728334.2</v>
      </c>
      <c r="C20" s="44">
        <v>22499.613</v>
      </c>
      <c r="D20" s="6">
        <f t="shared" si="0"/>
        <v>0.030891880403254444</v>
      </c>
      <c r="F20" s="47"/>
    </row>
    <row r="21" spans="1:7" ht="12.75">
      <c r="A21" s="11" t="s">
        <v>15</v>
      </c>
      <c r="B21" s="12">
        <f>SUM(B7:B20)</f>
        <v>1192001.2999999998</v>
      </c>
      <c r="C21" s="12">
        <f>SUM(C7:C20)</f>
        <v>90555.75300000001</v>
      </c>
      <c r="D21" s="13">
        <f t="shared" si="0"/>
        <v>0.07596950859030105</v>
      </c>
      <c r="F21" s="1"/>
      <c r="G21" s="47"/>
    </row>
    <row r="22" spans="1:4" ht="12.75">
      <c r="A22" s="4"/>
      <c r="B22" s="5"/>
      <c r="C22" s="5"/>
      <c r="D22" s="10"/>
    </row>
    <row r="23" spans="1:4" ht="15.75">
      <c r="A23" s="53" t="s">
        <v>79</v>
      </c>
      <c r="B23" s="54"/>
      <c r="C23" s="54"/>
      <c r="D23" s="55"/>
    </row>
    <row r="24" spans="1:4" ht="12.75">
      <c r="A24" s="26" t="s">
        <v>31</v>
      </c>
      <c r="B24" s="32">
        <f>SUM(B25+B26+B27+B30)+B32+B31+B28+B29</f>
        <v>46952.899999999994</v>
      </c>
      <c r="C24" s="32">
        <f>SUM(C25+C26+C27+C30)+C32+C31</f>
        <v>5179.200000000001</v>
      </c>
      <c r="D24" s="33">
        <f aca="true" t="shared" si="1" ref="D24:D69">C24/B24</f>
        <v>0.11030628566073664</v>
      </c>
    </row>
    <row r="25" spans="1:4" ht="38.25">
      <c r="A25" s="27" t="s">
        <v>32</v>
      </c>
      <c r="B25" s="34">
        <v>1687.2</v>
      </c>
      <c r="C25" s="34">
        <v>0</v>
      </c>
      <c r="D25" s="35">
        <f t="shared" si="1"/>
        <v>0</v>
      </c>
    </row>
    <row r="26" spans="1:6" ht="51">
      <c r="A26" s="27" t="s">
        <v>33</v>
      </c>
      <c r="B26" s="34">
        <v>3565.8</v>
      </c>
      <c r="C26" s="34">
        <v>435.1</v>
      </c>
      <c r="D26" s="35">
        <f>C26/B26</f>
        <v>0.12202030399910259</v>
      </c>
      <c r="F26" s="48"/>
    </row>
    <row r="27" spans="1:4" ht="51">
      <c r="A27" s="27" t="s">
        <v>34</v>
      </c>
      <c r="B27" s="34">
        <v>31337.7</v>
      </c>
      <c r="C27" s="34">
        <v>3724.5</v>
      </c>
      <c r="D27" s="35">
        <f t="shared" si="1"/>
        <v>0.11885045807445983</v>
      </c>
    </row>
    <row r="28" spans="1:4" ht="12.75">
      <c r="A28" s="27" t="s">
        <v>84</v>
      </c>
      <c r="B28" s="34">
        <v>9.6</v>
      </c>
      <c r="C28" s="34">
        <v>0</v>
      </c>
      <c r="D28" s="35">
        <f t="shared" si="1"/>
        <v>0</v>
      </c>
    </row>
    <row r="29" spans="1:4" ht="12.75">
      <c r="A29" s="27" t="s">
        <v>87</v>
      </c>
      <c r="B29" s="34">
        <v>2000</v>
      </c>
      <c r="C29" s="34">
        <v>0</v>
      </c>
      <c r="D29" s="35">
        <f t="shared" si="1"/>
        <v>0</v>
      </c>
    </row>
    <row r="30" spans="1:4" ht="38.25">
      <c r="A30" s="27" t="s">
        <v>35</v>
      </c>
      <c r="B30" s="34">
        <v>7080.4</v>
      </c>
      <c r="C30" s="34">
        <v>1019.6</v>
      </c>
      <c r="D30" s="35">
        <f t="shared" si="1"/>
        <v>0.1440031636630699</v>
      </c>
    </row>
    <row r="31" spans="1:4" ht="12.75">
      <c r="A31" s="27" t="s">
        <v>80</v>
      </c>
      <c r="B31" s="34">
        <v>1072.2</v>
      </c>
      <c r="C31" s="34">
        <v>0</v>
      </c>
      <c r="D31" s="35">
        <f t="shared" si="1"/>
        <v>0</v>
      </c>
    </row>
    <row r="32" spans="1:4" ht="12.75">
      <c r="A32" s="27" t="s">
        <v>36</v>
      </c>
      <c r="B32" s="34">
        <v>200</v>
      </c>
      <c r="C32" s="34">
        <v>0</v>
      </c>
      <c r="D32" s="35">
        <f t="shared" si="1"/>
        <v>0</v>
      </c>
    </row>
    <row r="33" spans="1:4" ht="12.75">
      <c r="A33" s="28" t="s">
        <v>26</v>
      </c>
      <c r="B33" s="36">
        <f>B34</f>
        <v>3286.4</v>
      </c>
      <c r="C33" s="36">
        <f>C34</f>
        <v>306</v>
      </c>
      <c r="D33" s="33">
        <f t="shared" si="1"/>
        <v>0.0931110029211295</v>
      </c>
    </row>
    <row r="34" spans="1:4" ht="12.75">
      <c r="A34" s="27" t="s">
        <v>37</v>
      </c>
      <c r="B34" s="34">
        <v>3286.4</v>
      </c>
      <c r="C34" s="34">
        <v>306</v>
      </c>
      <c r="D34" s="35">
        <f t="shared" si="1"/>
        <v>0.0931110029211295</v>
      </c>
    </row>
    <row r="35" spans="1:4" ht="25.5">
      <c r="A35" s="29" t="s">
        <v>38</v>
      </c>
      <c r="B35" s="36">
        <f>B36+B37</f>
        <v>3981</v>
      </c>
      <c r="C35" s="36">
        <f>C36+C37</f>
        <v>431.5</v>
      </c>
      <c r="D35" s="33">
        <f t="shared" si="1"/>
        <v>0.10838985179603115</v>
      </c>
    </row>
    <row r="36" spans="1:4" ht="38.25">
      <c r="A36" s="25" t="s">
        <v>39</v>
      </c>
      <c r="B36" s="34">
        <v>3639.8</v>
      </c>
      <c r="C36" s="34">
        <v>431.5</v>
      </c>
      <c r="D36" s="35">
        <f t="shared" si="1"/>
        <v>0.11855046980603329</v>
      </c>
    </row>
    <row r="37" spans="1:4" ht="12.75">
      <c r="A37" s="38" t="s">
        <v>66</v>
      </c>
      <c r="B37" s="39">
        <v>341.2</v>
      </c>
      <c r="C37" s="39">
        <v>0</v>
      </c>
      <c r="D37" s="35">
        <f t="shared" si="1"/>
        <v>0</v>
      </c>
    </row>
    <row r="38" spans="1:4" ht="12.75">
      <c r="A38" s="30" t="s">
        <v>40</v>
      </c>
      <c r="B38" s="37">
        <f>SUM(B39:B39)+B41+B40</f>
        <v>49403.7</v>
      </c>
      <c r="C38" s="37">
        <f>SUM(C39:C39)+C41+C40</f>
        <v>1535.8</v>
      </c>
      <c r="D38" s="33">
        <f t="shared" si="1"/>
        <v>0.031086740466807143</v>
      </c>
    </row>
    <row r="39" spans="1:4" ht="12.75">
      <c r="A39" s="27" t="s">
        <v>41</v>
      </c>
      <c r="B39" s="34">
        <v>13677.5</v>
      </c>
      <c r="C39" s="34">
        <v>1360</v>
      </c>
      <c r="D39" s="35">
        <f t="shared" si="1"/>
        <v>0.09943337598245293</v>
      </c>
    </row>
    <row r="40" spans="1:4" ht="12.75">
      <c r="A40" s="27" t="s">
        <v>42</v>
      </c>
      <c r="B40" s="34">
        <v>34723</v>
      </c>
      <c r="C40" s="34">
        <v>175.8</v>
      </c>
      <c r="D40" s="35">
        <f t="shared" si="1"/>
        <v>0.0050629265904443745</v>
      </c>
    </row>
    <row r="41" spans="1:4" ht="12.75">
      <c r="A41" s="31" t="s">
        <v>43</v>
      </c>
      <c r="B41" s="34">
        <v>1003.2</v>
      </c>
      <c r="C41" s="34">
        <v>0</v>
      </c>
      <c r="D41" s="35">
        <f t="shared" si="1"/>
        <v>0</v>
      </c>
    </row>
    <row r="42" spans="1:4" ht="12.75">
      <c r="A42" s="28" t="s">
        <v>23</v>
      </c>
      <c r="B42" s="36">
        <f>B43+B44+B45+B46</f>
        <v>384750.4</v>
      </c>
      <c r="C42" s="36">
        <f>C43+C44+C45+C46</f>
        <v>8949.7</v>
      </c>
      <c r="D42" s="33">
        <f t="shared" si="1"/>
        <v>0.023261054439449577</v>
      </c>
    </row>
    <row r="43" spans="1:4" ht="12.75">
      <c r="A43" s="27" t="s">
        <v>44</v>
      </c>
      <c r="B43" s="34">
        <v>283693.5</v>
      </c>
      <c r="C43" s="34">
        <v>147.1</v>
      </c>
      <c r="D43" s="35">
        <f t="shared" si="1"/>
        <v>0.0005185173435415334</v>
      </c>
    </row>
    <row r="44" spans="1:4" ht="12.75">
      <c r="A44" s="27" t="s">
        <v>45</v>
      </c>
      <c r="B44" s="34">
        <v>47918.9</v>
      </c>
      <c r="C44" s="34">
        <v>1144.6</v>
      </c>
      <c r="D44" s="35">
        <f t="shared" si="1"/>
        <v>0.023886191043617444</v>
      </c>
    </row>
    <row r="45" spans="1:4" ht="12.75">
      <c r="A45" s="27" t="s">
        <v>46</v>
      </c>
      <c r="B45" s="34">
        <v>38135.5</v>
      </c>
      <c r="C45" s="34">
        <v>5172.7</v>
      </c>
      <c r="D45" s="35">
        <f t="shared" si="1"/>
        <v>0.13564002045338333</v>
      </c>
    </row>
    <row r="46" spans="1:4" ht="25.5">
      <c r="A46" s="27" t="s">
        <v>47</v>
      </c>
      <c r="B46" s="34">
        <v>15002.5</v>
      </c>
      <c r="C46" s="34">
        <v>2485.3</v>
      </c>
      <c r="D46" s="35">
        <f t="shared" si="1"/>
        <v>0.1656590568238627</v>
      </c>
    </row>
    <row r="47" spans="1:4" ht="12.75">
      <c r="A47" s="28" t="s">
        <v>16</v>
      </c>
      <c r="B47" s="36">
        <f>B48+B49+B51+B52+B50</f>
        <v>579676.4</v>
      </c>
      <c r="C47" s="36">
        <f>C48+C49+C51+C52+C50</f>
        <v>66909.9</v>
      </c>
      <c r="D47" s="33">
        <f t="shared" si="1"/>
        <v>0.11542629646471719</v>
      </c>
    </row>
    <row r="48" spans="1:4" ht="12.75">
      <c r="A48" s="27" t="s">
        <v>48</v>
      </c>
      <c r="B48" s="34">
        <v>246739.1</v>
      </c>
      <c r="C48" s="34">
        <v>26673.1</v>
      </c>
      <c r="D48" s="35">
        <f t="shared" si="1"/>
        <v>0.10810244505228396</v>
      </c>
    </row>
    <row r="49" spans="1:4" ht="12.75">
      <c r="A49" s="27" t="s">
        <v>49</v>
      </c>
      <c r="B49" s="34">
        <v>201978.7</v>
      </c>
      <c r="C49" s="34">
        <v>25418.5</v>
      </c>
      <c r="D49" s="35">
        <f t="shared" si="1"/>
        <v>0.12584742846646702</v>
      </c>
    </row>
    <row r="50" spans="1:4" ht="12.75">
      <c r="A50" s="27" t="s">
        <v>67</v>
      </c>
      <c r="B50" s="34">
        <v>72455.1</v>
      </c>
      <c r="C50" s="34">
        <v>8496</v>
      </c>
      <c r="D50" s="35">
        <f t="shared" si="1"/>
        <v>0.11725882650082602</v>
      </c>
    </row>
    <row r="51" spans="1:4" ht="12.75">
      <c r="A51" s="27" t="s">
        <v>50</v>
      </c>
      <c r="B51" s="34">
        <v>18495.8</v>
      </c>
      <c r="C51" s="34">
        <v>1484.5</v>
      </c>
      <c r="D51" s="35">
        <f t="shared" si="1"/>
        <v>0.08026146476497367</v>
      </c>
    </row>
    <row r="52" spans="1:4" ht="12.75">
      <c r="A52" s="27" t="s">
        <v>51</v>
      </c>
      <c r="B52" s="34">
        <v>40007.7</v>
      </c>
      <c r="C52" s="34">
        <v>4837.8</v>
      </c>
      <c r="D52" s="35">
        <f t="shared" si="1"/>
        <v>0.1209217225684056</v>
      </c>
    </row>
    <row r="53" spans="1:4" ht="12.75">
      <c r="A53" s="28" t="s">
        <v>52</v>
      </c>
      <c r="B53" s="36">
        <f>SUM(B54:B55)</f>
        <v>98622.5</v>
      </c>
      <c r="C53" s="36">
        <f>SUM(C54:C55)</f>
        <v>11957.5</v>
      </c>
      <c r="D53" s="33">
        <f t="shared" si="1"/>
        <v>0.12124515196836422</v>
      </c>
    </row>
    <row r="54" spans="1:4" ht="12.75">
      <c r="A54" s="27" t="s">
        <v>53</v>
      </c>
      <c r="B54" s="34">
        <v>71054.4</v>
      </c>
      <c r="C54" s="34">
        <v>9037.5</v>
      </c>
      <c r="D54" s="35">
        <f t="shared" si="1"/>
        <v>0.1271912787948389</v>
      </c>
    </row>
    <row r="55" spans="1:4" ht="25.5">
      <c r="A55" s="27" t="s">
        <v>54</v>
      </c>
      <c r="B55" s="34">
        <v>27568.1</v>
      </c>
      <c r="C55" s="34">
        <v>2920</v>
      </c>
      <c r="D55" s="35">
        <f t="shared" si="1"/>
        <v>0.10591952292686112</v>
      </c>
    </row>
    <row r="56" spans="1:4" ht="12.75">
      <c r="A56" s="28" t="s">
        <v>55</v>
      </c>
      <c r="B56" s="36">
        <f>B57</f>
        <v>475.1</v>
      </c>
      <c r="C56" s="36">
        <f>C57</f>
        <v>0</v>
      </c>
      <c r="D56" s="33">
        <f t="shared" si="1"/>
        <v>0</v>
      </c>
    </row>
    <row r="57" spans="1:4" ht="12.75">
      <c r="A57" s="27" t="s">
        <v>56</v>
      </c>
      <c r="B57" s="34">
        <v>475.1</v>
      </c>
      <c r="C57" s="34">
        <v>0</v>
      </c>
      <c r="D57" s="35">
        <f t="shared" si="1"/>
        <v>0</v>
      </c>
    </row>
    <row r="58" spans="1:4" ht="12.75">
      <c r="A58" s="28" t="s">
        <v>57</v>
      </c>
      <c r="B58" s="36">
        <f>B59+B60+B61+B62</f>
        <v>21450.8</v>
      </c>
      <c r="C58" s="36">
        <f>C59+C60+C61+C62</f>
        <v>1852.1000000000001</v>
      </c>
      <c r="D58" s="33">
        <f t="shared" si="1"/>
        <v>0.08634176813918364</v>
      </c>
    </row>
    <row r="59" spans="1:4" ht="12.75">
      <c r="A59" s="27" t="s">
        <v>58</v>
      </c>
      <c r="B59" s="34">
        <v>1267</v>
      </c>
      <c r="C59" s="34">
        <v>211.5</v>
      </c>
      <c r="D59" s="35">
        <f t="shared" si="1"/>
        <v>0.1669297553275454</v>
      </c>
    </row>
    <row r="60" spans="1:4" ht="12.75">
      <c r="A60" s="27" t="s">
        <v>59</v>
      </c>
      <c r="B60" s="34">
        <v>16354.1</v>
      </c>
      <c r="C60" s="34">
        <v>1214.2</v>
      </c>
      <c r="D60" s="35">
        <f t="shared" si="1"/>
        <v>0.07424437908536698</v>
      </c>
    </row>
    <row r="61" spans="1:4" ht="12.75">
      <c r="A61" s="27" t="s">
        <v>60</v>
      </c>
      <c r="B61" s="34">
        <v>3209.2</v>
      </c>
      <c r="C61" s="34">
        <v>383</v>
      </c>
      <c r="D61" s="35">
        <f t="shared" si="1"/>
        <v>0.1193443848934314</v>
      </c>
    </row>
    <row r="62" spans="1:4" ht="12.75">
      <c r="A62" s="27" t="s">
        <v>61</v>
      </c>
      <c r="B62" s="34">
        <v>620.5</v>
      </c>
      <c r="C62" s="34">
        <v>43.4</v>
      </c>
      <c r="D62" s="35">
        <f t="shared" si="1"/>
        <v>0.06994359387590653</v>
      </c>
    </row>
    <row r="63" spans="1:4" ht="12.75">
      <c r="A63" s="28" t="s">
        <v>24</v>
      </c>
      <c r="B63" s="36">
        <f>SUM(B64:B66)</f>
        <v>26726.300000000003</v>
      </c>
      <c r="C63" s="36">
        <f>SUM(C64:C66)</f>
        <v>2866.8999999999996</v>
      </c>
      <c r="D63" s="33">
        <f t="shared" si="1"/>
        <v>0.10726886998948598</v>
      </c>
    </row>
    <row r="64" spans="1:4" ht="12.75">
      <c r="A64" s="27" t="s">
        <v>62</v>
      </c>
      <c r="B64" s="34">
        <v>15667.2</v>
      </c>
      <c r="C64" s="34">
        <v>2028.5</v>
      </c>
      <c r="D64" s="35">
        <f t="shared" si="1"/>
        <v>0.12947431576797386</v>
      </c>
    </row>
    <row r="65" spans="1:4" ht="12.75">
      <c r="A65" s="27" t="s">
        <v>63</v>
      </c>
      <c r="B65" s="34">
        <v>8941.7</v>
      </c>
      <c r="C65" s="34">
        <v>601.7</v>
      </c>
      <c r="D65" s="35">
        <f t="shared" si="1"/>
        <v>0.06729145464508986</v>
      </c>
    </row>
    <row r="66" spans="1:8" ht="25.5">
      <c r="A66" s="27" t="s">
        <v>64</v>
      </c>
      <c r="B66" s="34">
        <v>2117.4</v>
      </c>
      <c r="C66" s="34">
        <v>236.7</v>
      </c>
      <c r="D66" s="35">
        <f t="shared" si="1"/>
        <v>0.11178804193822611</v>
      </c>
      <c r="H66" s="47"/>
    </row>
    <row r="67" spans="1:8" ht="25.5" hidden="1">
      <c r="A67" s="28" t="s">
        <v>85</v>
      </c>
      <c r="B67" s="36">
        <f>B68</f>
        <v>0</v>
      </c>
      <c r="C67" s="36">
        <f>C68</f>
        <v>0</v>
      </c>
      <c r="D67" s="33"/>
      <c r="H67" s="47"/>
    </row>
    <row r="68" spans="1:8" ht="25.5" hidden="1">
      <c r="A68" s="27" t="s">
        <v>86</v>
      </c>
      <c r="B68" s="34"/>
      <c r="C68" s="34"/>
      <c r="D68" s="35"/>
      <c r="G68" s="49"/>
      <c r="H68" s="49"/>
    </row>
    <row r="69" spans="1:9" ht="12.75">
      <c r="A69" s="11" t="s">
        <v>22</v>
      </c>
      <c r="B69" s="12">
        <f>B24+B33+B35+B38+B42+B47+B53+B56+B58+B63+B67+0.1</f>
        <v>1215325.6000000003</v>
      </c>
      <c r="C69" s="12">
        <f>C24+C33+C35+C38+C42+C47+C53+C56+C58+C63+C67</f>
        <v>99988.59999999999</v>
      </c>
      <c r="D69" s="33">
        <f t="shared" si="1"/>
        <v>0.08227309619743052</v>
      </c>
      <c r="F69" s="47"/>
      <c r="H69" s="1"/>
      <c r="I69" s="1"/>
    </row>
    <row r="70" spans="1:8" ht="12.75">
      <c r="A70" s="11"/>
      <c r="B70" s="12"/>
      <c r="C70" s="12"/>
      <c r="D70" s="43"/>
      <c r="F70" s="1"/>
      <c r="G70" s="1"/>
      <c r="H70" s="47"/>
    </row>
    <row r="71" spans="1:4" ht="15.75">
      <c r="A71" s="52" t="s">
        <v>68</v>
      </c>
      <c r="B71" s="52"/>
      <c r="C71" s="52"/>
      <c r="D71" s="52"/>
    </row>
    <row r="72" spans="1:4" ht="12.75">
      <c r="A72" s="3" t="s">
        <v>2</v>
      </c>
      <c r="B72" s="3" t="s">
        <v>3</v>
      </c>
      <c r="C72" s="3" t="s">
        <v>4</v>
      </c>
      <c r="D72" s="3" t="s">
        <v>5</v>
      </c>
    </row>
    <row r="73" spans="1:4" ht="25.5">
      <c r="A73" s="41" t="s">
        <v>69</v>
      </c>
      <c r="B73" s="5">
        <v>558822.5</v>
      </c>
      <c r="C73" s="5">
        <v>64218.9</v>
      </c>
      <c r="D73" s="6">
        <f>C73/B73</f>
        <v>0.11491824327044813</v>
      </c>
    </row>
    <row r="74" spans="1:4" ht="38.25">
      <c r="A74" s="41" t="s">
        <v>70</v>
      </c>
      <c r="B74" s="5">
        <v>122733.9</v>
      </c>
      <c r="C74" s="5">
        <v>14751</v>
      </c>
      <c r="D74" s="6">
        <f aca="true" t="shared" si="2" ref="D74:D83">C74/B74</f>
        <v>0.12018684324379818</v>
      </c>
    </row>
    <row r="75" spans="1:4" ht="38.25">
      <c r="A75" s="41" t="s">
        <v>71</v>
      </c>
      <c r="B75" s="5">
        <v>37540.1</v>
      </c>
      <c r="C75" s="5">
        <v>4351.4</v>
      </c>
      <c r="D75" s="6">
        <f t="shared" si="2"/>
        <v>0.11591338328880317</v>
      </c>
    </row>
    <row r="76" spans="1:6" ht="51">
      <c r="A76" s="41" t="s">
        <v>72</v>
      </c>
      <c r="B76" s="5">
        <v>299020.7</v>
      </c>
      <c r="C76" s="5">
        <v>1452</v>
      </c>
      <c r="D76" s="6">
        <f t="shared" si="2"/>
        <v>0.004855851116661823</v>
      </c>
      <c r="F76" s="1"/>
    </row>
    <row r="77" spans="1:4" ht="25.5">
      <c r="A77" s="41" t="s">
        <v>73</v>
      </c>
      <c r="B77" s="5">
        <v>1467</v>
      </c>
      <c r="C77" s="5">
        <v>211.5</v>
      </c>
      <c r="D77" s="6">
        <f t="shared" si="2"/>
        <v>0.1441717791411043</v>
      </c>
    </row>
    <row r="78" spans="1:4" ht="38.25">
      <c r="A78" s="41" t="s">
        <v>74</v>
      </c>
      <c r="B78" s="5">
        <v>48400.5</v>
      </c>
      <c r="C78" s="5">
        <v>1535.8</v>
      </c>
      <c r="D78" s="6">
        <f t="shared" si="2"/>
        <v>0.03173107715829382</v>
      </c>
    </row>
    <row r="79" spans="1:7" ht="63.75">
      <c r="A79" s="41" t="s">
        <v>75</v>
      </c>
      <c r="B79" s="5">
        <v>74939.9</v>
      </c>
      <c r="C79" s="5">
        <v>7929.1</v>
      </c>
      <c r="D79" s="6">
        <f t="shared" si="2"/>
        <v>0.10580611930360197</v>
      </c>
      <c r="G79" s="1"/>
    </row>
    <row r="80" spans="1:4" ht="25.5">
      <c r="A80" s="41" t="s">
        <v>76</v>
      </c>
      <c r="B80" s="5">
        <v>7080.4</v>
      </c>
      <c r="C80" s="5">
        <v>1019.6</v>
      </c>
      <c r="D80" s="6">
        <f t="shared" si="2"/>
        <v>0.1440031636630699</v>
      </c>
    </row>
    <row r="81" spans="1:8" ht="38.25">
      <c r="A81" s="41" t="s">
        <v>77</v>
      </c>
      <c r="B81" s="5">
        <v>600</v>
      </c>
      <c r="C81" s="5">
        <v>0</v>
      </c>
      <c r="D81" s="6">
        <f t="shared" si="2"/>
        <v>0</v>
      </c>
      <c r="F81" s="1"/>
      <c r="G81" s="1"/>
      <c r="H81" s="46"/>
    </row>
    <row r="82" spans="1:8" ht="38.25">
      <c r="A82" s="41" t="s">
        <v>83</v>
      </c>
      <c r="B82" s="5">
        <v>21018.8</v>
      </c>
      <c r="C82" s="5">
        <v>0</v>
      </c>
      <c r="D82" s="6">
        <f t="shared" si="2"/>
        <v>0</v>
      </c>
      <c r="F82" s="1"/>
      <c r="G82" s="1"/>
      <c r="H82" s="46"/>
    </row>
    <row r="83" spans="1:7" ht="12.75">
      <c r="A83" s="42" t="s">
        <v>78</v>
      </c>
      <c r="B83" s="5">
        <v>43701.7</v>
      </c>
      <c r="C83" s="5">
        <v>4519.3</v>
      </c>
      <c r="D83" s="6">
        <f t="shared" si="2"/>
        <v>0.10341245306246669</v>
      </c>
      <c r="F83" s="51"/>
      <c r="G83" s="51"/>
    </row>
    <row r="84" spans="1:9" ht="12.75">
      <c r="A84" s="11" t="s">
        <v>22</v>
      </c>
      <c r="B84" s="12">
        <f>SUM(B73:B83)+0.1</f>
        <v>1215325.5999999999</v>
      </c>
      <c r="C84" s="12">
        <f>SUM(C73:C83)</f>
        <v>99988.6</v>
      </c>
      <c r="D84" s="43">
        <f>C84/B84</f>
        <v>0.08227309619743056</v>
      </c>
      <c r="F84" s="1"/>
      <c r="G84" s="1"/>
      <c r="I84" s="47"/>
    </row>
    <row r="85" spans="1:4" ht="12.75">
      <c r="A85" s="2"/>
      <c r="B85" s="2"/>
      <c r="C85" s="40"/>
      <c r="D85" s="2"/>
    </row>
    <row r="86" spans="1:4" ht="12.75">
      <c r="A86" s="2"/>
      <c r="B86" s="50"/>
      <c r="C86" s="50"/>
      <c r="D86" s="2"/>
    </row>
    <row r="87" spans="1:4" ht="12.75">
      <c r="A87" s="2" t="s">
        <v>81</v>
      </c>
      <c r="B87" s="14"/>
      <c r="C87" s="14"/>
      <c r="D87" s="2"/>
    </row>
    <row r="88" spans="1:4" ht="12.75">
      <c r="A88" s="2" t="s">
        <v>20</v>
      </c>
      <c r="B88" s="15" t="s">
        <v>90</v>
      </c>
      <c r="C88" s="2"/>
      <c r="D88" s="2"/>
    </row>
    <row r="89" spans="1:4" ht="12.75">
      <c r="A89" s="2" t="s">
        <v>17</v>
      </c>
      <c r="B89" s="15" t="s">
        <v>91</v>
      </c>
      <c r="C89" s="2"/>
      <c r="D89" s="2"/>
    </row>
    <row r="90" spans="1:4" ht="12.75">
      <c r="A90" s="2" t="s">
        <v>23</v>
      </c>
      <c r="B90" s="15" t="s">
        <v>82</v>
      </c>
      <c r="C90" s="2"/>
      <c r="D90" s="2"/>
    </row>
    <row r="91" spans="1:4" ht="12.75">
      <c r="A91" s="16" t="s">
        <v>16</v>
      </c>
      <c r="B91" s="15" t="s">
        <v>92</v>
      </c>
      <c r="C91" s="2"/>
      <c r="D91" s="2"/>
    </row>
    <row r="92" spans="1:4" ht="12.75">
      <c r="A92" s="17" t="s">
        <v>53</v>
      </c>
      <c r="B92" s="15" t="s">
        <v>93</v>
      </c>
      <c r="C92" s="2"/>
      <c r="D92" s="2"/>
    </row>
    <row r="93" spans="1:4" ht="12.75">
      <c r="A93" s="18" t="s">
        <v>24</v>
      </c>
      <c r="B93" s="15" t="s">
        <v>94</v>
      </c>
      <c r="C93" s="2"/>
      <c r="D93" s="2"/>
    </row>
    <row r="94" spans="1:4" ht="12.75">
      <c r="A94" s="18" t="s">
        <v>18</v>
      </c>
      <c r="B94" s="15" t="s">
        <v>95</v>
      </c>
      <c r="C94" s="2"/>
      <c r="D94" s="2"/>
    </row>
    <row r="95" spans="1:4" ht="12.75">
      <c r="A95" s="18"/>
      <c r="B95" s="15"/>
      <c r="C95" s="2"/>
      <c r="D95" s="2"/>
    </row>
    <row r="96" spans="1:4" ht="12.75">
      <c r="A96" s="19" t="s">
        <v>65</v>
      </c>
      <c r="B96" s="15" t="s">
        <v>89</v>
      </c>
      <c r="C96" s="2"/>
      <c r="D96" s="2"/>
    </row>
    <row r="97" spans="1:4" ht="12.75">
      <c r="A97" s="2"/>
      <c r="B97" s="2"/>
      <c r="C97" s="2"/>
      <c r="D97" s="2"/>
    </row>
    <row r="98" spans="1:4" ht="12.75">
      <c r="A98" s="2"/>
      <c r="B98" s="2"/>
      <c r="C98" s="2"/>
      <c r="D98" s="2"/>
    </row>
    <row r="99" spans="1:4" ht="12.75">
      <c r="A99" s="2" t="s">
        <v>19</v>
      </c>
      <c r="B99" s="2"/>
      <c r="C99" s="2"/>
      <c r="D99" s="2"/>
    </row>
    <row r="103" spans="2:3" ht="12.75">
      <c r="B103" s="47"/>
      <c r="C103" s="47"/>
    </row>
  </sheetData>
  <sheetProtection/>
  <mergeCells count="5">
    <mergeCell ref="A71:D71"/>
    <mergeCell ref="A23:D23"/>
    <mergeCell ref="A6:D6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Марина А. Богославская</cp:lastModifiedBy>
  <cp:lastPrinted>2020-03-12T05:32:27Z</cp:lastPrinted>
  <dcterms:created xsi:type="dcterms:W3CDTF">1996-10-08T23:32:33Z</dcterms:created>
  <dcterms:modified xsi:type="dcterms:W3CDTF">2020-03-12T05:34:56Z</dcterms:modified>
  <cp:category/>
  <cp:version/>
  <cp:contentType/>
  <cp:contentStatus/>
</cp:coreProperties>
</file>