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21" i="3"/>
  <c r="B21"/>
  <c r="B26"/>
  <c r="C66" l="1"/>
  <c r="C43"/>
  <c r="D57"/>
  <c r="D58"/>
  <c r="D59"/>
  <c r="D60"/>
  <c r="B87"/>
  <c r="C61"/>
  <c r="C48"/>
  <c r="D22"/>
  <c r="D15"/>
  <c r="B61"/>
  <c r="B54"/>
  <c r="C59"/>
  <c r="B59"/>
  <c r="D84"/>
  <c r="D38"/>
  <c r="C36"/>
  <c r="B36"/>
  <c r="E15" i="4"/>
  <c r="C15"/>
  <c r="D15"/>
  <c r="B15"/>
  <c r="B48" i="3" l="1"/>
  <c r="C54"/>
  <c r="B43"/>
  <c r="C26"/>
  <c r="B23" l="1"/>
  <c r="D13"/>
  <c r="D14"/>
  <c r="D36" l="1"/>
  <c r="C87"/>
  <c r="C39"/>
  <c r="D20"/>
  <c r="D21"/>
  <c r="D30"/>
  <c r="C23"/>
  <c r="C94" l="1"/>
  <c r="B94"/>
  <c r="B90"/>
  <c r="D71"/>
  <c r="D86"/>
  <c r="D80"/>
  <c r="C70"/>
  <c r="B70"/>
  <c r="D70" s="1"/>
  <c r="D78"/>
  <c r="D85"/>
  <c r="D77"/>
  <c r="D79"/>
  <c r="D81"/>
  <c r="D82"/>
  <c r="D83"/>
  <c r="B34"/>
  <c r="B39"/>
  <c r="B72" s="1"/>
  <c r="B57"/>
  <c r="B66"/>
  <c r="D28"/>
  <c r="D10"/>
  <c r="D51"/>
  <c r="D9"/>
  <c r="C34"/>
  <c r="C72" s="1"/>
  <c r="C57"/>
  <c r="D69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6"/>
  <c r="D49"/>
  <c r="D34" l="1"/>
  <c r="D23"/>
  <c r="C95"/>
  <c r="C93" s="1"/>
  <c r="C96" s="1"/>
  <c r="D39"/>
  <c r="D87"/>
  <c r="D46"/>
  <c r="D43"/>
  <c r="D61"/>
  <c r="D66"/>
  <c r="D54"/>
  <c r="D48"/>
  <c r="D26"/>
  <c r="B89" l="1"/>
  <c r="C89"/>
  <c r="B95"/>
  <c r="B93" s="1"/>
  <c r="B96" s="1"/>
  <c r="D72" l="1"/>
</calcChain>
</file>

<file path=xl/sharedStrings.xml><?xml version="1.0" encoding="utf-8"?>
<sst xmlns="http://schemas.openxmlformats.org/spreadsheetml/2006/main" count="131" uniqueCount="107">
  <si>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</si>
  <si>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</si>
  <si>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</si>
  <si>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</si>
  <si>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</si>
  <si>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</si>
  <si>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</si>
  <si>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</si>
  <si>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</si>
  <si>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</si>
  <si>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</si>
  <si>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</si>
  <si>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</si>
  <si>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</si>
  <si>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</si>
  <si>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</si>
  <si>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</si>
  <si>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</si>
  <si>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</si>
  <si>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</si>
  <si>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</si>
  <si>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</si>
  <si>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</si>
  <si>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</si>
  <si>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</si>
  <si>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</si>
  <si>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</si>
  <si>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</si>
  <si>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</si>
  <si>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</si>
  <si>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</si>
  <si>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</si>
  <si>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</si>
  <si>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</si>
  <si>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</si>
  <si>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</si>
  <si>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</si>
  <si>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</si>
  <si>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</si>
  <si>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</si>
  <si>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</si>
  <si>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</si>
  <si>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</si>
  <si>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</si>
  <si>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</si>
  <si>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</si>
  <si>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</si>
  <si>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</si>
  <si>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</si>
  <si>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</si>
  <si>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</si>
  <si>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</si>
  <si>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</si>
  <si>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</si>
  <si>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</si>
  <si>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</si>
  <si>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</si>
  <si>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</si>
  <si>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</si>
  <si>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</si>
  <si>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</si>
  <si>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</si>
  <si>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</si>
  <si>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</si>
  <si>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</si>
  <si>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</si>
  <si>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</si>
  <si>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</si>
  <si>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</si>
  <si>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</si>
  <si>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</si>
  <si>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</si>
  <si>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</si>
  <si>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</si>
  <si>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</si>
  <si>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</si>
  <si>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</si>
  <si>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</si>
  <si>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</si>
  <si>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</si>
  <si>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</si>
  <si>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</si>
  <si>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</si>
  <si>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</si>
  <si>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</si>
  <si>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</si>
  <si>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</si>
  <si>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</si>
  <si>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</si>
  <si>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</si>
  <si>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</si>
  <si>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</si>
  <si>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</si>
  <si>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</si>
  <si>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</si>
  <si>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</si>
  <si>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</si>
  <si>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</si>
  <si>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</si>
  <si>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 xml:space="preserve"> 62 человека</t>
  </si>
  <si>
    <t>76 человек</t>
  </si>
  <si>
    <t xml:space="preserve"> 44 человек</t>
  </si>
  <si>
    <t>207 человек</t>
  </si>
  <si>
    <t>1 078 человек</t>
  </si>
  <si>
    <t>1471 человек</t>
  </si>
  <si>
    <t>69 596,6 тыс. рублей</t>
  </si>
  <si>
    <t>о ходе исполнения местного бюджета  г.Дивногорска  на 01 августа 2022  года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</si>
</sst>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workbookViewId="0">
      <selection activeCell="A9" sqref="A9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1.66406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0" t="s">
        <v>0</v>
      </c>
      <c r="B2" s="80"/>
      <c r="C2" s="80"/>
      <c r="D2" s="80"/>
    </row>
    <row r="3" spans="1:6" ht="17.25" customHeight="1">
      <c r="A3" s="81" t="s">
        <v>106</v>
      </c>
      <c r="B3" s="81"/>
      <c r="C3" s="81"/>
      <c r="D3" s="81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7" t="s">
        <v>6</v>
      </c>
      <c r="B6" s="78"/>
      <c r="C6" s="78"/>
      <c r="D6" s="79"/>
    </row>
    <row r="7" spans="1:6">
      <c r="A7" s="47" t="s">
        <v>7</v>
      </c>
      <c r="B7" s="38">
        <v>312321.40000000002</v>
      </c>
      <c r="C7" s="39">
        <v>157884.6</v>
      </c>
      <c r="D7" s="24">
        <f>C7/B7</f>
        <v>0.50551963458155602</v>
      </c>
      <c r="E7" s="30"/>
      <c r="F7" s="30"/>
    </row>
    <row r="8" spans="1:6">
      <c r="A8" s="48" t="s">
        <v>8</v>
      </c>
      <c r="B8" s="38">
        <v>184135.6</v>
      </c>
      <c r="C8" s="38">
        <v>99731.9</v>
      </c>
      <c r="D8" s="24">
        <f t="shared" ref="D8:D23" si="0">C8/B8</f>
        <v>0.54162204375471112</v>
      </c>
    </row>
    <row r="9" spans="1:6" ht="25.5" customHeight="1">
      <c r="A9" s="49" t="s">
        <v>26</v>
      </c>
      <c r="B9" s="38">
        <v>3147.1</v>
      </c>
      <c r="C9" s="38">
        <v>2022.9</v>
      </c>
      <c r="D9" s="24">
        <f t="shared" si="0"/>
        <v>0.64278224397063966</v>
      </c>
      <c r="F9" s="30"/>
    </row>
    <row r="10" spans="1:6">
      <c r="A10" s="47" t="s">
        <v>9</v>
      </c>
      <c r="B10" s="38">
        <v>41020.199999999997</v>
      </c>
      <c r="C10" s="40">
        <v>31745.200000000001</v>
      </c>
      <c r="D10" s="24">
        <f t="shared" si="0"/>
        <v>0.773891887411568</v>
      </c>
    </row>
    <row r="11" spans="1:6">
      <c r="A11" s="47" t="s">
        <v>10</v>
      </c>
      <c r="B11" s="38">
        <v>46017.4</v>
      </c>
      <c r="C11" s="39">
        <v>15878.8</v>
      </c>
      <c r="D11" s="24">
        <f t="shared" si="0"/>
        <v>0.34506078135661727</v>
      </c>
    </row>
    <row r="12" spans="1:6" ht="12" customHeight="1">
      <c r="A12" s="47" t="s">
        <v>11</v>
      </c>
      <c r="B12" s="38">
        <v>7077</v>
      </c>
      <c r="C12" s="38">
        <v>4514.8</v>
      </c>
      <c r="D12" s="24">
        <f t="shared" si="0"/>
        <v>0.63795393528331212</v>
      </c>
      <c r="F12" s="31"/>
    </row>
    <row r="13" spans="1:6">
      <c r="A13" s="61" t="s">
        <v>92</v>
      </c>
      <c r="B13" s="41">
        <v>72.599999999999994</v>
      </c>
      <c r="C13" s="41">
        <v>0.2</v>
      </c>
      <c r="D13" s="24">
        <f t="shared" si="0"/>
        <v>2.754820936639119E-3</v>
      </c>
      <c r="F13" s="31"/>
    </row>
    <row r="14" spans="1:6" ht="27" customHeight="1">
      <c r="A14" s="50" t="s">
        <v>27</v>
      </c>
      <c r="B14" s="41">
        <v>66103.399999999994</v>
      </c>
      <c r="C14" s="41">
        <v>48039.9</v>
      </c>
      <c r="D14" s="24">
        <f t="shared" si="0"/>
        <v>0.72673871540646939</v>
      </c>
      <c r="E14" s="31"/>
      <c r="F14" s="31"/>
    </row>
    <row r="15" spans="1:6">
      <c r="A15" s="48" t="s">
        <v>12</v>
      </c>
      <c r="B15" s="38">
        <v>138</v>
      </c>
      <c r="C15" s="63">
        <v>63.1</v>
      </c>
      <c r="D15" s="24">
        <f t="shared" si="0"/>
        <v>0.45724637681159419</v>
      </c>
    </row>
    <row r="16" spans="1:6" ht="26.4">
      <c r="A16" s="51" t="s">
        <v>28</v>
      </c>
      <c r="B16" s="41">
        <v>10305.5</v>
      </c>
      <c r="C16" s="41">
        <v>6398.9</v>
      </c>
      <c r="D16" s="42">
        <f>C16/B16</f>
        <v>0.62092086749793796</v>
      </c>
    </row>
    <row r="17" spans="1:8" ht="25.5" customHeight="1">
      <c r="A17" s="52" t="s">
        <v>29</v>
      </c>
      <c r="B17" s="41">
        <v>9985.6</v>
      </c>
      <c r="C17" s="41">
        <v>9180.6</v>
      </c>
      <c r="D17" s="42">
        <f t="shared" si="0"/>
        <v>0.91938391283448162</v>
      </c>
      <c r="F17" s="31"/>
    </row>
    <row r="18" spans="1:8">
      <c r="A18" s="47" t="s">
        <v>24</v>
      </c>
      <c r="B18" s="43">
        <v>167</v>
      </c>
      <c r="C18" s="43">
        <v>79.400000000000006</v>
      </c>
      <c r="D18" s="44">
        <f>C18/B18</f>
        <v>0.4754491017964072</v>
      </c>
      <c r="G18" s="1"/>
    </row>
    <row r="19" spans="1:8">
      <c r="A19" s="47" t="s">
        <v>13</v>
      </c>
      <c r="B19" s="38">
        <v>1358.6</v>
      </c>
      <c r="C19" s="38">
        <v>1163.7</v>
      </c>
      <c r="D19" s="24">
        <f t="shared" si="0"/>
        <v>0.85654350066244678</v>
      </c>
    </row>
    <row r="20" spans="1:8">
      <c r="A20" s="47" t="s">
        <v>20</v>
      </c>
      <c r="B20" s="38">
        <v>100</v>
      </c>
      <c r="C20" s="38">
        <v>11.6</v>
      </c>
      <c r="D20" s="24">
        <f t="shared" si="0"/>
        <v>0.11599999999999999</v>
      </c>
      <c r="E20" s="29"/>
      <c r="F20" s="29"/>
    </row>
    <row r="21" spans="1:8" ht="12" customHeight="1">
      <c r="A21" s="52" t="s">
        <v>98</v>
      </c>
      <c r="B21" s="38">
        <f>1352856.1+804</f>
        <v>1353660.1</v>
      </c>
      <c r="C21" s="39">
        <f>506726.7+758.6</f>
        <v>507485.3</v>
      </c>
      <c r="D21" s="24">
        <f t="shared" si="0"/>
        <v>0.37489861745943459</v>
      </c>
      <c r="E21" s="30"/>
    </row>
    <row r="22" spans="1:8">
      <c r="A22" s="47" t="s">
        <v>93</v>
      </c>
      <c r="B22" s="39">
        <v>-6601</v>
      </c>
      <c r="C22" s="39">
        <v>-6601</v>
      </c>
      <c r="D22" s="24">
        <f t="shared" si="0"/>
        <v>1</v>
      </c>
      <c r="E22" s="30"/>
    </row>
    <row r="23" spans="1:8">
      <c r="A23" s="53" t="s">
        <v>14</v>
      </c>
      <c r="B23" s="37">
        <f>SUM(B7:B22)</f>
        <v>2029008.5</v>
      </c>
      <c r="C23" s="62">
        <f>SUM(C7:C22)</f>
        <v>877599.89999999991</v>
      </c>
      <c r="D23" s="45">
        <f t="shared" si="0"/>
        <v>0.43252647783387793</v>
      </c>
      <c r="E23" s="1"/>
      <c r="F23" s="30"/>
    </row>
    <row r="24" spans="1:8">
      <c r="A24" s="4"/>
      <c r="B24" s="5"/>
      <c r="C24" s="5"/>
      <c r="D24" s="6"/>
      <c r="E24" s="30"/>
      <c r="F24" s="30"/>
      <c r="H24" s="30"/>
    </row>
    <row r="25" spans="1:8" ht="15.6">
      <c r="A25" s="77" t="s">
        <v>76</v>
      </c>
      <c r="B25" s="78"/>
      <c r="C25" s="78"/>
      <c r="D25" s="79"/>
      <c r="E25" s="30"/>
    </row>
    <row r="26" spans="1:8">
      <c r="A26" s="16" t="s">
        <v>30</v>
      </c>
      <c r="B26" s="22">
        <f>SUM(B27+B28+B29+B31)+B33+B32+B30</f>
        <v>114831.3</v>
      </c>
      <c r="C26" s="22">
        <f>SUM(C27+C28+C29+C31)+C33+C32+C30</f>
        <v>40367.1</v>
      </c>
      <c r="D26" s="23">
        <f t="shared" ref="D26:D72" si="1">C26/B26</f>
        <v>0.35153394588409254</v>
      </c>
    </row>
    <row r="27" spans="1:8" ht="39.6">
      <c r="A27" s="17" t="s">
        <v>31</v>
      </c>
      <c r="B27" s="34">
        <v>2389.6</v>
      </c>
      <c r="C27" s="34">
        <v>1393.9</v>
      </c>
      <c r="D27" s="24">
        <f t="shared" si="1"/>
        <v>0.58331938399732175</v>
      </c>
    </row>
    <row r="28" spans="1:8" ht="52.8">
      <c r="A28" s="17" t="s">
        <v>32</v>
      </c>
      <c r="B28" s="34">
        <v>4201.2</v>
      </c>
      <c r="C28" s="34">
        <v>2586.9</v>
      </c>
      <c r="D28" s="24">
        <f>C28/B28</f>
        <v>0.61575264210225655</v>
      </c>
      <c r="E28" s="31"/>
    </row>
    <row r="29" spans="1:8" ht="52.8">
      <c r="A29" s="17" t="s">
        <v>33</v>
      </c>
      <c r="B29" s="34">
        <v>53094.2</v>
      </c>
      <c r="C29" s="34">
        <v>27589.7</v>
      </c>
      <c r="D29" s="24">
        <f t="shared" si="1"/>
        <v>0.51963679648624528</v>
      </c>
    </row>
    <row r="30" spans="1:8">
      <c r="A30" s="17" t="s">
        <v>80</v>
      </c>
      <c r="B30" s="34">
        <v>94.7</v>
      </c>
      <c r="C30" s="34">
        <v>94.7</v>
      </c>
      <c r="D30" s="24">
        <f t="shared" si="1"/>
        <v>1</v>
      </c>
    </row>
    <row r="31" spans="1:8" ht="39.6">
      <c r="A31" s="17" t="s">
        <v>34</v>
      </c>
      <c r="B31" s="34">
        <v>12919.7</v>
      </c>
      <c r="C31" s="34">
        <v>6173.5</v>
      </c>
      <c r="D31" s="24">
        <f>C31/B31</f>
        <v>0.47783617266654793</v>
      </c>
    </row>
    <row r="32" spans="1:8">
      <c r="A32" s="17" t="s">
        <v>77</v>
      </c>
      <c r="B32" s="34">
        <v>34176.800000000003</v>
      </c>
      <c r="C32" s="34">
        <v>0</v>
      </c>
      <c r="D32" s="24">
        <v>0</v>
      </c>
    </row>
    <row r="33" spans="1:4">
      <c r="A33" s="17" t="s">
        <v>35</v>
      </c>
      <c r="B33" s="34">
        <v>7955.1</v>
      </c>
      <c r="C33" s="34">
        <v>2528.4</v>
      </c>
      <c r="D33" s="24">
        <f t="shared" si="1"/>
        <v>0.3178338424406984</v>
      </c>
    </row>
    <row r="34" spans="1:4">
      <c r="A34" s="18" t="s">
        <v>25</v>
      </c>
      <c r="B34" s="35">
        <f>B35</f>
        <v>3791</v>
      </c>
      <c r="C34" s="35">
        <f>C35</f>
        <v>1973.2</v>
      </c>
      <c r="D34" s="23">
        <f t="shared" si="1"/>
        <v>0.52049591136903195</v>
      </c>
    </row>
    <row r="35" spans="1:4">
      <c r="A35" s="17" t="s">
        <v>36</v>
      </c>
      <c r="B35" s="34">
        <v>3791</v>
      </c>
      <c r="C35" s="34">
        <v>1973.2</v>
      </c>
      <c r="D35" s="24">
        <f t="shared" si="1"/>
        <v>0.52049591136903195</v>
      </c>
    </row>
    <row r="36" spans="1:4" ht="26.4">
      <c r="A36" s="19" t="s">
        <v>37</v>
      </c>
      <c r="B36" s="35">
        <f>B37+B38</f>
        <v>7521.3</v>
      </c>
      <c r="C36" s="35">
        <f>C37+C38</f>
        <v>2295.5</v>
      </c>
      <c r="D36" s="23">
        <f t="shared" si="1"/>
        <v>0.3051998989536383</v>
      </c>
    </row>
    <row r="37" spans="1:4" ht="36.75" customHeight="1">
      <c r="A37" s="15" t="s">
        <v>94</v>
      </c>
      <c r="B37" s="34">
        <v>7521.3</v>
      </c>
      <c r="C37" s="34">
        <v>2295.5</v>
      </c>
      <c r="D37" s="24">
        <f t="shared" si="1"/>
        <v>0.3051998989536383</v>
      </c>
    </row>
    <row r="38" spans="1:4" ht="26.4" hidden="1">
      <c r="A38" s="74" t="s">
        <v>96</v>
      </c>
      <c r="B38" s="75">
        <v>0</v>
      </c>
      <c r="C38" s="75">
        <v>0</v>
      </c>
      <c r="D38" s="24" t="e">
        <f t="shared" si="1"/>
        <v>#DIV/0!</v>
      </c>
    </row>
    <row r="39" spans="1:4">
      <c r="A39" s="20" t="s">
        <v>38</v>
      </c>
      <c r="B39" s="36">
        <f>SUM(B40:B40)+B42+B41</f>
        <v>216825.3</v>
      </c>
      <c r="C39" s="36">
        <f>SUM(C40:C40)+C42+C41</f>
        <v>34651.9</v>
      </c>
      <c r="D39" s="23">
        <f t="shared" si="1"/>
        <v>0.15981483710618644</v>
      </c>
    </row>
    <row r="40" spans="1:4">
      <c r="A40" s="17" t="s">
        <v>39</v>
      </c>
      <c r="B40" s="34">
        <v>20169.5</v>
      </c>
      <c r="C40" s="34">
        <v>9731.7000000000007</v>
      </c>
      <c r="D40" s="24">
        <f t="shared" si="1"/>
        <v>0.48249584769082032</v>
      </c>
    </row>
    <row r="41" spans="1:4">
      <c r="A41" s="17" t="s">
        <v>40</v>
      </c>
      <c r="B41" s="34">
        <v>149482.29999999999</v>
      </c>
      <c r="C41" s="34">
        <v>18493</v>
      </c>
      <c r="D41" s="24">
        <f t="shared" si="1"/>
        <v>0.12371364368891836</v>
      </c>
    </row>
    <row r="42" spans="1:4">
      <c r="A42" s="21" t="s">
        <v>41</v>
      </c>
      <c r="B42" s="34">
        <v>47173.5</v>
      </c>
      <c r="C42" s="34">
        <v>6427.2</v>
      </c>
      <c r="D42" s="24">
        <f t="shared" si="1"/>
        <v>0.13624598556392889</v>
      </c>
    </row>
    <row r="43" spans="1:4">
      <c r="A43" s="18" t="s">
        <v>22</v>
      </c>
      <c r="B43" s="35">
        <f>B44+B45+B46+B47</f>
        <v>735101.3</v>
      </c>
      <c r="C43" s="35">
        <f>C44+C45+C46+C47</f>
        <v>200962.2</v>
      </c>
      <c r="D43" s="23">
        <f t="shared" si="1"/>
        <v>0.27338028105786238</v>
      </c>
    </row>
    <row r="44" spans="1:4">
      <c r="A44" s="17" t="s">
        <v>42</v>
      </c>
      <c r="B44" s="34">
        <v>401054</v>
      </c>
      <c r="C44" s="34">
        <v>48561.599999999999</v>
      </c>
      <c r="D44" s="24">
        <f t="shared" si="1"/>
        <v>0.12108494117999072</v>
      </c>
    </row>
    <row r="45" spans="1:4">
      <c r="A45" s="17" t="s">
        <v>43</v>
      </c>
      <c r="B45" s="34">
        <v>142843.9</v>
      </c>
      <c r="C45" s="34">
        <v>46681</v>
      </c>
      <c r="D45" s="24">
        <f t="shared" si="1"/>
        <v>0.32679729410916392</v>
      </c>
    </row>
    <row r="46" spans="1:4">
      <c r="A46" s="17" t="s">
        <v>44</v>
      </c>
      <c r="B46" s="34">
        <v>162864</v>
      </c>
      <c r="C46" s="34">
        <v>92152.8</v>
      </c>
      <c r="D46" s="24">
        <f t="shared" si="1"/>
        <v>0.56582670203359864</v>
      </c>
    </row>
    <row r="47" spans="1:4" ht="26.4">
      <c r="A47" s="17" t="s">
        <v>45</v>
      </c>
      <c r="B47" s="34">
        <v>28339.4</v>
      </c>
      <c r="C47" s="34">
        <v>13566.8</v>
      </c>
      <c r="D47" s="24">
        <f t="shared" si="1"/>
        <v>0.47872573166686655</v>
      </c>
    </row>
    <row r="48" spans="1:4">
      <c r="A48" s="18" t="s">
        <v>15</v>
      </c>
      <c r="B48" s="35">
        <f>B49+B50+B52+B53+B51</f>
        <v>792282.5</v>
      </c>
      <c r="C48" s="35">
        <f>C49+C50+C52+C53+C51</f>
        <v>455427.5</v>
      </c>
      <c r="D48" s="23">
        <f t="shared" si="1"/>
        <v>0.57482968511862875</v>
      </c>
    </row>
    <row r="49" spans="1:4">
      <c r="A49" s="17" t="s">
        <v>46</v>
      </c>
      <c r="B49" s="34">
        <v>320537.90000000002</v>
      </c>
      <c r="C49" s="34">
        <v>185027.5</v>
      </c>
      <c r="D49" s="24">
        <f t="shared" si="1"/>
        <v>0.5772406320750213</v>
      </c>
    </row>
    <row r="50" spans="1:4">
      <c r="A50" s="17" t="s">
        <v>47</v>
      </c>
      <c r="B50" s="34">
        <v>279166.3</v>
      </c>
      <c r="C50" s="34">
        <v>165046.39999999999</v>
      </c>
      <c r="D50" s="24">
        <f t="shared" si="1"/>
        <v>0.59121176159156752</v>
      </c>
    </row>
    <row r="51" spans="1:4">
      <c r="A51" s="17" t="s">
        <v>64</v>
      </c>
      <c r="B51" s="34">
        <v>107663.3</v>
      </c>
      <c r="C51" s="34">
        <v>57485.1</v>
      </c>
      <c r="D51" s="24">
        <f t="shared" si="1"/>
        <v>0.53393403323137967</v>
      </c>
    </row>
    <row r="52" spans="1:4">
      <c r="A52" s="17" t="s">
        <v>48</v>
      </c>
      <c r="B52" s="34">
        <v>25585.1</v>
      </c>
      <c r="C52" s="34">
        <v>17224.7</v>
      </c>
      <c r="D52" s="24">
        <f t="shared" si="1"/>
        <v>0.67323168562952662</v>
      </c>
    </row>
    <row r="53" spans="1:4">
      <c r="A53" s="17" t="s">
        <v>49</v>
      </c>
      <c r="B53" s="34">
        <v>59329.9</v>
      </c>
      <c r="C53" s="34">
        <v>30643.8</v>
      </c>
      <c r="D53" s="24">
        <f t="shared" si="1"/>
        <v>0.51649842659434786</v>
      </c>
    </row>
    <row r="54" spans="1:4">
      <c r="A54" s="18" t="s">
        <v>50</v>
      </c>
      <c r="B54" s="35">
        <f>SUM(B55:B56)</f>
        <v>150112.79999999999</v>
      </c>
      <c r="C54" s="35">
        <f>SUM(C55:C56)</f>
        <v>75158.7</v>
      </c>
      <c r="D54" s="23">
        <f t="shared" si="1"/>
        <v>0.50068148752138397</v>
      </c>
    </row>
    <row r="55" spans="1:4">
      <c r="A55" s="17" t="s">
        <v>51</v>
      </c>
      <c r="B55" s="34">
        <v>114289.7</v>
      </c>
      <c r="C55" s="34">
        <v>56361.599999999999</v>
      </c>
      <c r="D55" s="24">
        <f t="shared" si="1"/>
        <v>0.49314680150529749</v>
      </c>
    </row>
    <row r="56" spans="1:4">
      <c r="A56" s="17" t="s">
        <v>52</v>
      </c>
      <c r="B56" s="34">
        <v>35823.1</v>
      </c>
      <c r="C56" s="34">
        <v>18797.099999999999</v>
      </c>
      <c r="D56" s="24">
        <f t="shared" si="1"/>
        <v>0.52472008285156779</v>
      </c>
    </row>
    <row r="57" spans="1:4" hidden="1">
      <c r="A57" s="18" t="s">
        <v>53</v>
      </c>
      <c r="B57" s="35">
        <f>B58</f>
        <v>0</v>
      </c>
      <c r="C57" s="35">
        <f>C58</f>
        <v>0</v>
      </c>
      <c r="D57" s="24" t="e">
        <f t="shared" si="1"/>
        <v>#DIV/0!</v>
      </c>
    </row>
    <row r="58" spans="1:4" hidden="1">
      <c r="A58" s="17" t="s">
        <v>54</v>
      </c>
      <c r="B58" s="34">
        <v>0</v>
      </c>
      <c r="C58" s="34">
        <v>0</v>
      </c>
      <c r="D58" s="24" t="e">
        <f t="shared" si="1"/>
        <v>#DIV/0!</v>
      </c>
    </row>
    <row r="59" spans="1:4">
      <c r="A59" s="18" t="s">
        <v>53</v>
      </c>
      <c r="B59" s="35">
        <f>B60</f>
        <v>421.5</v>
      </c>
      <c r="C59" s="35">
        <f t="shared" ref="C59" si="2">C60</f>
        <v>414.4</v>
      </c>
      <c r="D59" s="23">
        <f t="shared" si="1"/>
        <v>0.9831553973902728</v>
      </c>
    </row>
    <row r="60" spans="1:4">
      <c r="A60" s="17" t="s">
        <v>97</v>
      </c>
      <c r="B60" s="34">
        <v>421.5</v>
      </c>
      <c r="C60" s="34">
        <v>414.4</v>
      </c>
      <c r="D60" s="24">
        <f t="shared" si="1"/>
        <v>0.9831553973902728</v>
      </c>
    </row>
    <row r="61" spans="1:4">
      <c r="A61" s="18" t="s">
        <v>55</v>
      </c>
      <c r="B61" s="35">
        <f>B62+B63+B64+B65</f>
        <v>69302.399999999994</v>
      </c>
      <c r="C61" s="35">
        <f>C62+C63+C64+C65-0.1</f>
        <v>31376</v>
      </c>
      <c r="D61" s="23">
        <f t="shared" si="1"/>
        <v>0.45274045343307018</v>
      </c>
    </row>
    <row r="62" spans="1:4">
      <c r="A62" s="17" t="s">
        <v>56</v>
      </c>
      <c r="B62" s="34">
        <v>1709.4</v>
      </c>
      <c r="C62" s="34">
        <v>818.8</v>
      </c>
      <c r="D62" s="24">
        <f t="shared" si="1"/>
        <v>0.47899847899847897</v>
      </c>
    </row>
    <row r="63" spans="1:4">
      <c r="A63" s="17" t="s">
        <v>57</v>
      </c>
      <c r="B63" s="34">
        <v>35775.9</v>
      </c>
      <c r="C63" s="34">
        <v>17644.5</v>
      </c>
      <c r="D63" s="24">
        <f t="shared" si="1"/>
        <v>0.49319513974491208</v>
      </c>
    </row>
    <row r="64" spans="1:4">
      <c r="A64" s="17" t="s">
        <v>58</v>
      </c>
      <c r="B64" s="34">
        <v>30429.1</v>
      </c>
      <c r="C64" s="34">
        <v>12650</v>
      </c>
      <c r="D64" s="24">
        <f t="shared" si="1"/>
        <v>0.41572047809498147</v>
      </c>
    </row>
    <row r="65" spans="1:8">
      <c r="A65" s="17" t="s">
        <v>59</v>
      </c>
      <c r="B65" s="34">
        <v>1388</v>
      </c>
      <c r="C65" s="34">
        <v>262.8</v>
      </c>
      <c r="D65" s="24">
        <f t="shared" si="1"/>
        <v>0.18933717579250722</v>
      </c>
    </row>
    <row r="66" spans="1:8">
      <c r="A66" s="18" t="s">
        <v>23</v>
      </c>
      <c r="B66" s="35">
        <f>SUM(B67:B69)</f>
        <v>54011.299999999996</v>
      </c>
      <c r="C66" s="35">
        <f>SUM(C67:C69)</f>
        <v>21719.199999999997</v>
      </c>
      <c r="D66" s="23">
        <f t="shared" si="1"/>
        <v>0.4021232593920161</v>
      </c>
    </row>
    <row r="67" spans="1:8">
      <c r="A67" s="17" t="s">
        <v>60</v>
      </c>
      <c r="B67" s="34">
        <v>30117.599999999999</v>
      </c>
      <c r="C67" s="34">
        <v>14303.3</v>
      </c>
      <c r="D67" s="24">
        <f t="shared" si="1"/>
        <v>0.47491499986718727</v>
      </c>
    </row>
    <row r="68" spans="1:8">
      <c r="A68" s="17" t="s">
        <v>61</v>
      </c>
      <c r="B68" s="34">
        <v>20596.3</v>
      </c>
      <c r="C68" s="34">
        <v>5733.9</v>
      </c>
      <c r="D68" s="24">
        <f t="shared" si="1"/>
        <v>0.27839466311910394</v>
      </c>
    </row>
    <row r="69" spans="1:8" ht="26.4">
      <c r="A69" s="17" t="s">
        <v>62</v>
      </c>
      <c r="B69" s="34">
        <v>3297.4</v>
      </c>
      <c r="C69" s="34">
        <v>1682</v>
      </c>
      <c r="D69" s="24">
        <f t="shared" si="1"/>
        <v>0.51009886577303332</v>
      </c>
      <c r="G69" s="30"/>
    </row>
    <row r="70" spans="1:8" ht="26.4" hidden="1">
      <c r="A70" s="18" t="s">
        <v>81</v>
      </c>
      <c r="B70" s="35">
        <f>B71</f>
        <v>0</v>
      </c>
      <c r="C70" s="35">
        <f>C71</f>
        <v>0</v>
      </c>
      <c r="D70" s="24" t="e">
        <f t="shared" si="1"/>
        <v>#DIV/0!</v>
      </c>
      <c r="G70" s="30"/>
    </row>
    <row r="71" spans="1:8" ht="26.4" hidden="1">
      <c r="A71" s="17" t="s">
        <v>82</v>
      </c>
      <c r="B71" s="34"/>
      <c r="C71" s="34"/>
      <c r="D71" s="24" t="e">
        <f t="shared" si="1"/>
        <v>#DIV/0!</v>
      </c>
      <c r="F71" s="32"/>
      <c r="G71" s="32"/>
    </row>
    <row r="72" spans="1:8">
      <c r="A72" s="7" t="s">
        <v>21</v>
      </c>
      <c r="B72" s="37">
        <f>B26+B34+B36+B39+B43+B48+B54+B57+B61+B66+B70+B59-0.1</f>
        <v>2144200.6</v>
      </c>
      <c r="C72" s="37">
        <f>C26+C34+C36+C39+C43+C48+C54+C57+C61+C66+C70+0.1+C59</f>
        <v>864345.79999999993</v>
      </c>
      <c r="D72" s="23">
        <f t="shared" si="1"/>
        <v>0.40310864571159988</v>
      </c>
      <c r="E72" s="30"/>
      <c r="G72" s="1"/>
      <c r="H72" s="1"/>
    </row>
    <row r="73" spans="1:8">
      <c r="A73" s="7"/>
      <c r="B73" s="8"/>
      <c r="C73" s="8"/>
      <c r="D73" s="28"/>
      <c r="E73" s="1"/>
      <c r="F73" s="1"/>
      <c r="G73" s="30"/>
    </row>
    <row r="74" spans="1:8" ht="15.6">
      <c r="A74" s="76" t="s">
        <v>65</v>
      </c>
      <c r="B74" s="76"/>
      <c r="C74" s="76"/>
      <c r="D74" s="76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6.4">
      <c r="A76" s="26" t="s">
        <v>66</v>
      </c>
      <c r="B76" s="38">
        <v>803864.3</v>
      </c>
      <c r="C76" s="38">
        <v>452371.1</v>
      </c>
      <c r="D76" s="24">
        <f>C76/B76</f>
        <v>0.56274560270931295</v>
      </c>
    </row>
    <row r="77" spans="1:8" ht="39.6">
      <c r="A77" s="26" t="s">
        <v>67</v>
      </c>
      <c r="B77" s="38">
        <v>223206.5</v>
      </c>
      <c r="C77" s="38">
        <v>98024.4</v>
      </c>
      <c r="D77" s="24">
        <f t="shared" ref="D77:D86" si="3">C77/B77</f>
        <v>0.43916463006229656</v>
      </c>
    </row>
    <row r="78" spans="1:8" ht="39.6">
      <c r="A78" s="26" t="s">
        <v>68</v>
      </c>
      <c r="B78" s="38">
        <v>70785</v>
      </c>
      <c r="C78" s="38">
        <v>31554</v>
      </c>
      <c r="D78" s="24">
        <f t="shared" si="3"/>
        <v>0.44577240940877305</v>
      </c>
      <c r="F78" s="30"/>
      <c r="G78" s="30"/>
    </row>
    <row r="79" spans="1:8" ht="52.8">
      <c r="A79" s="26" t="s">
        <v>69</v>
      </c>
      <c r="B79" s="38">
        <v>408884.8</v>
      </c>
      <c r="C79" s="38">
        <v>56322.8</v>
      </c>
      <c r="D79" s="24">
        <f t="shared" si="3"/>
        <v>0.13774735573442692</v>
      </c>
      <c r="E79" s="1"/>
    </row>
    <row r="80" spans="1:8" ht="26.4">
      <c r="A80" s="26" t="s">
        <v>70</v>
      </c>
      <c r="B80" s="38">
        <v>6569.7</v>
      </c>
      <c r="C80" s="38">
        <v>1848.3</v>
      </c>
      <c r="D80" s="24">
        <f t="shared" si="3"/>
        <v>0.28133704735376047</v>
      </c>
    </row>
    <row r="81" spans="1:8" ht="39.6">
      <c r="A81" s="26" t="s">
        <v>71</v>
      </c>
      <c r="B81" s="38">
        <v>169651.8</v>
      </c>
      <c r="C81" s="38">
        <v>28224.6</v>
      </c>
      <c r="D81" s="24">
        <f t="shared" si="3"/>
        <v>0.16636781926274877</v>
      </c>
    </row>
    <row r="82" spans="1:8" ht="66">
      <c r="A82" s="26" t="s">
        <v>72</v>
      </c>
      <c r="B82" s="38">
        <v>195344.4</v>
      </c>
      <c r="C82" s="38">
        <v>60617.2</v>
      </c>
      <c r="D82" s="24">
        <f t="shared" si="3"/>
        <v>0.31030938178929113</v>
      </c>
      <c r="F82" s="1"/>
    </row>
    <row r="83" spans="1:8" ht="26.4">
      <c r="A83" s="26" t="s">
        <v>73</v>
      </c>
      <c r="B83" s="38">
        <v>11782.2</v>
      </c>
      <c r="C83" s="38">
        <v>5534.1</v>
      </c>
      <c r="D83" s="24">
        <f t="shared" si="3"/>
        <v>0.46970005601670317</v>
      </c>
    </row>
    <row r="84" spans="1:8" ht="39.6">
      <c r="A84" s="26" t="s">
        <v>74</v>
      </c>
      <c r="B84" s="38">
        <v>1394.1</v>
      </c>
      <c r="C84" s="38">
        <v>80.900000000000006</v>
      </c>
      <c r="D84" s="24">
        <f t="shared" si="3"/>
        <v>5.8030270425364044E-2</v>
      </c>
      <c r="E84" s="1"/>
      <c r="F84" s="1"/>
      <c r="G84" s="29"/>
    </row>
    <row r="85" spans="1:8" ht="39.6">
      <c r="A85" s="26" t="s">
        <v>79</v>
      </c>
      <c r="B85" s="38">
        <v>129113</v>
      </c>
      <c r="C85" s="38">
        <v>76408.800000000003</v>
      </c>
      <c r="D85" s="24">
        <f t="shared" si="3"/>
        <v>0.59179788247504128</v>
      </c>
      <c r="E85" s="1"/>
      <c r="F85" s="1"/>
      <c r="G85" s="29"/>
    </row>
    <row r="86" spans="1:8">
      <c r="A86" s="27" t="s">
        <v>75</v>
      </c>
      <c r="B86" s="38">
        <v>123604.8</v>
      </c>
      <c r="C86" s="38">
        <v>53359.6</v>
      </c>
      <c r="D86" s="24">
        <f t="shared" si="3"/>
        <v>0.43169520924753729</v>
      </c>
      <c r="E86" s="64"/>
      <c r="F86" s="46"/>
    </row>
    <row r="87" spans="1:8">
      <c r="A87" s="7" t="s">
        <v>21</v>
      </c>
      <c r="B87" s="37">
        <f>SUM(B76:B86)</f>
        <v>2144200.6</v>
      </c>
      <c r="C87" s="37">
        <f>SUM(C76:C86)</f>
        <v>864345.8</v>
      </c>
      <c r="D87" s="23">
        <f>C87/B87</f>
        <v>0.40310864571159993</v>
      </c>
      <c r="E87" s="1"/>
      <c r="F87" s="1"/>
      <c r="H87" s="30"/>
    </row>
    <row r="88" spans="1:8">
      <c r="A88" s="2"/>
      <c r="B88" s="2"/>
      <c r="C88" s="25"/>
      <c r="D88" s="2"/>
      <c r="E88" s="30"/>
      <c r="F88" s="30"/>
    </row>
    <row r="89" spans="1:8" ht="13.8">
      <c r="A89" s="54" t="s">
        <v>88</v>
      </c>
      <c r="B89" s="58">
        <f>B23-B72</f>
        <v>-115192.10000000009</v>
      </c>
      <c r="C89" s="58">
        <f>C23-C72</f>
        <v>13254.099999999977</v>
      </c>
      <c r="D89" s="7"/>
      <c r="E89" s="30"/>
    </row>
    <row r="90" spans="1:8" ht="27.6">
      <c r="A90" s="54" t="s">
        <v>89</v>
      </c>
      <c r="B90" s="57">
        <f>B91-B92</f>
        <v>0</v>
      </c>
      <c r="C90" s="57">
        <v>0</v>
      </c>
      <c r="D90" s="4"/>
      <c r="E90" s="30"/>
    </row>
    <row r="91" spans="1:8" ht="27.6">
      <c r="A91" s="56" t="s">
        <v>84</v>
      </c>
      <c r="B91" s="57"/>
      <c r="C91" s="57"/>
      <c r="D91" s="4"/>
      <c r="E91" s="30"/>
    </row>
    <row r="92" spans="1:8" ht="27.6">
      <c r="A92" s="56" t="s">
        <v>85</v>
      </c>
      <c r="B92" s="57">
        <v>0</v>
      </c>
      <c r="C92" s="57">
        <v>0</v>
      </c>
      <c r="D92" s="4"/>
      <c r="E92" s="30"/>
    </row>
    <row r="93" spans="1:8" ht="27.6">
      <c r="A93" s="54" t="s">
        <v>90</v>
      </c>
      <c r="B93" s="58">
        <f>B94+B95</f>
        <v>115192.10000000009</v>
      </c>
      <c r="C93" s="58">
        <f>C94+C95</f>
        <v>-13254.09999999986</v>
      </c>
      <c r="D93" s="4"/>
      <c r="E93" s="30"/>
    </row>
    <row r="94" spans="1:8" ht="13.8">
      <c r="A94" s="55" t="s">
        <v>86</v>
      </c>
      <c r="B94" s="57">
        <f>-B23</f>
        <v>-2029008.5</v>
      </c>
      <c r="C94" s="57">
        <f>-C23</f>
        <v>-877599.89999999991</v>
      </c>
      <c r="D94" s="4"/>
      <c r="E94" s="30"/>
    </row>
    <row r="95" spans="1:8" ht="13.8">
      <c r="A95" s="55" t="s">
        <v>87</v>
      </c>
      <c r="B95" s="57">
        <f>B72+B92</f>
        <v>2144200.6</v>
      </c>
      <c r="C95" s="57">
        <f>C87+C92</f>
        <v>864345.8</v>
      </c>
      <c r="D95" s="4"/>
      <c r="E95" s="30"/>
    </row>
    <row r="96" spans="1:8" ht="27.6">
      <c r="A96" s="54" t="s">
        <v>91</v>
      </c>
      <c r="B96" s="58">
        <f>B90+B93</f>
        <v>115192.10000000009</v>
      </c>
      <c r="C96" s="58">
        <f>C90+C93</f>
        <v>-13254.09999999986</v>
      </c>
      <c r="D96" s="4"/>
      <c r="E96" s="30"/>
    </row>
    <row r="97" spans="1:5" ht="13.8">
      <c r="A97" s="59"/>
      <c r="B97" s="60"/>
      <c r="C97" s="60"/>
      <c r="D97" s="11"/>
      <c r="E97" s="30"/>
    </row>
    <row r="98" spans="1:5">
      <c r="A98" s="2"/>
      <c r="B98" s="33"/>
      <c r="C98" s="33"/>
      <c r="D98" s="2"/>
      <c r="E98" s="30"/>
    </row>
    <row r="99" spans="1:5">
      <c r="A99" s="2" t="s">
        <v>78</v>
      </c>
      <c r="B99" s="9"/>
      <c r="C99" s="9"/>
      <c r="D99" s="2"/>
    </row>
    <row r="100" spans="1:5">
      <c r="A100" s="2" t="s">
        <v>19</v>
      </c>
      <c r="B100" s="10" t="s">
        <v>83</v>
      </c>
      <c r="C100" s="2"/>
      <c r="D100" s="2"/>
    </row>
    <row r="101" spans="1:5">
      <c r="A101" s="2" t="s">
        <v>16</v>
      </c>
      <c r="B101" s="10" t="s">
        <v>100</v>
      </c>
      <c r="C101" s="2"/>
      <c r="D101" s="2"/>
    </row>
    <row r="102" spans="1:5">
      <c r="A102" s="2" t="s">
        <v>22</v>
      </c>
      <c r="B102" s="10" t="s">
        <v>101</v>
      </c>
      <c r="C102" s="2"/>
      <c r="D102" s="2"/>
    </row>
    <row r="103" spans="1:5">
      <c r="A103" s="11" t="s">
        <v>15</v>
      </c>
      <c r="B103" s="10" t="s">
        <v>103</v>
      </c>
      <c r="C103" s="2"/>
      <c r="D103" s="2"/>
    </row>
    <row r="104" spans="1:5">
      <c r="A104" s="12" t="s">
        <v>51</v>
      </c>
      <c r="B104" s="10" t="s">
        <v>102</v>
      </c>
      <c r="C104" s="2"/>
      <c r="D104" s="2"/>
    </row>
    <row r="105" spans="1:5">
      <c r="A105" s="13" t="s">
        <v>23</v>
      </c>
      <c r="B105" s="10" t="s">
        <v>99</v>
      </c>
      <c r="C105" s="2"/>
      <c r="D105" s="2"/>
    </row>
    <row r="106" spans="1:5">
      <c r="A106" s="13" t="s">
        <v>17</v>
      </c>
      <c r="B106" s="10" t="s">
        <v>104</v>
      </c>
      <c r="C106" s="2"/>
      <c r="D106" s="2"/>
    </row>
    <row r="107" spans="1:5">
      <c r="A107" s="13"/>
      <c r="B107" s="10"/>
      <c r="C107" s="2"/>
      <c r="D107" s="2"/>
    </row>
    <row r="108" spans="1:5">
      <c r="A108" s="14" t="s">
        <v>63</v>
      </c>
      <c r="B108" s="10" t="s">
        <v>105</v>
      </c>
      <c r="C108" s="2"/>
      <c r="D108" s="2"/>
    </row>
    <row r="109" spans="1:5">
      <c r="A109" s="2"/>
      <c r="B109" s="2"/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18</v>
      </c>
      <c r="B111" s="2"/>
      <c r="C111" s="2"/>
      <c r="D111" s="2"/>
    </row>
    <row r="115" spans="2:3">
      <c r="B115" s="30"/>
      <c r="C115" s="30"/>
    </row>
  </sheetData>
  <mergeCells count="5">
    <mergeCell ref="A74:D74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2" t="s">
        <v>65</v>
      </c>
      <c r="B1" s="83"/>
      <c r="C1" s="83"/>
      <c r="D1" s="83"/>
      <c r="E1" s="83"/>
    </row>
    <row r="2" spans="1:5" ht="15.6">
      <c r="A2" s="3" t="s">
        <v>2</v>
      </c>
      <c r="B2" s="65">
        <v>2021</v>
      </c>
      <c r="C2" s="65">
        <v>2022</v>
      </c>
      <c r="D2" s="65">
        <v>2023</v>
      </c>
      <c r="E2" s="73">
        <v>2024</v>
      </c>
    </row>
    <row r="3" spans="1:5" ht="46.8">
      <c r="A3" s="71" t="s">
        <v>66</v>
      </c>
      <c r="B3" s="66">
        <v>711.6</v>
      </c>
      <c r="C3" s="66">
        <v>693.6</v>
      </c>
      <c r="D3" s="68">
        <v>692.7</v>
      </c>
      <c r="E3" s="67">
        <v>679.2</v>
      </c>
    </row>
    <row r="4" spans="1:5" ht="46.8">
      <c r="A4" s="71" t="s">
        <v>67</v>
      </c>
      <c r="B4" s="66">
        <v>148.6</v>
      </c>
      <c r="C4" s="66">
        <v>142.6</v>
      </c>
      <c r="D4" s="68">
        <v>142.6</v>
      </c>
      <c r="E4" s="67">
        <v>142.6</v>
      </c>
    </row>
    <row r="5" spans="1:5" ht="69.599999999999994" customHeight="1">
      <c r="A5" s="71" t="s">
        <v>68</v>
      </c>
      <c r="B5" s="66">
        <v>56.8</v>
      </c>
      <c r="C5" s="66">
        <v>45.2</v>
      </c>
      <c r="D5" s="68">
        <v>44.9</v>
      </c>
      <c r="E5" s="67">
        <v>44.9</v>
      </c>
    </row>
    <row r="6" spans="1:5" ht="78">
      <c r="A6" s="71" t="s">
        <v>69</v>
      </c>
      <c r="B6" s="66">
        <v>400.8</v>
      </c>
      <c r="C6" s="66">
        <v>364.2</v>
      </c>
      <c r="D6" s="68">
        <v>69.7</v>
      </c>
      <c r="E6" s="67">
        <v>15.7</v>
      </c>
    </row>
    <row r="7" spans="1:5" ht="46.8">
      <c r="A7" s="71" t="s">
        <v>70</v>
      </c>
      <c r="B7" s="66">
        <v>1.8</v>
      </c>
      <c r="C7" s="66">
        <v>3.2</v>
      </c>
      <c r="D7" s="68">
        <v>3.2</v>
      </c>
      <c r="E7" s="67">
        <v>3.2</v>
      </c>
    </row>
    <row r="8" spans="1:5" ht="62.4">
      <c r="A8" s="71" t="s">
        <v>71</v>
      </c>
      <c r="B8" s="66">
        <v>106.8</v>
      </c>
      <c r="C8" s="66">
        <v>48.9</v>
      </c>
      <c r="D8" s="68">
        <v>48.7</v>
      </c>
      <c r="E8" s="67">
        <v>48.8</v>
      </c>
    </row>
    <row r="9" spans="1:5" ht="109.2">
      <c r="A9" s="71" t="s">
        <v>72</v>
      </c>
      <c r="B9" s="66">
        <v>74.7</v>
      </c>
      <c r="C9" s="66">
        <v>70.400000000000006</v>
      </c>
      <c r="D9" s="68">
        <v>70.8</v>
      </c>
      <c r="E9" s="67">
        <v>70.8</v>
      </c>
    </row>
    <row r="10" spans="1:5" ht="46.8">
      <c r="A10" s="71" t="s">
        <v>73</v>
      </c>
      <c r="B10" s="66">
        <v>9.6999999999999993</v>
      </c>
      <c r="C10" s="66">
        <v>11.2</v>
      </c>
      <c r="D10" s="68">
        <v>10.9</v>
      </c>
      <c r="E10" s="67">
        <v>10.9</v>
      </c>
    </row>
    <row r="11" spans="1:5" ht="62.4">
      <c r="A11" s="71" t="s">
        <v>74</v>
      </c>
      <c r="B11" s="66">
        <v>1.8</v>
      </c>
      <c r="C11" s="66">
        <v>1.8</v>
      </c>
      <c r="D11" s="68">
        <v>1.8</v>
      </c>
      <c r="E11" s="67">
        <v>1.8</v>
      </c>
    </row>
    <row r="12" spans="1:5" ht="46.8">
      <c r="A12" s="71" t="s">
        <v>79</v>
      </c>
      <c r="B12" s="66">
        <v>20.3</v>
      </c>
      <c r="C12" s="66">
        <v>92.204999999999998</v>
      </c>
      <c r="D12" s="68">
        <v>19.100000000000001</v>
      </c>
      <c r="E12" s="67">
        <v>21</v>
      </c>
    </row>
    <row r="13" spans="1:5" ht="16.8">
      <c r="A13" s="72" t="s">
        <v>75</v>
      </c>
      <c r="B13" s="66">
        <v>79.3</v>
      </c>
      <c r="C13" s="66">
        <v>106</v>
      </c>
      <c r="D13" s="68">
        <v>70.5</v>
      </c>
      <c r="E13" s="67">
        <v>70.599999999999994</v>
      </c>
    </row>
    <row r="14" spans="1:5" ht="16.8">
      <c r="A14" s="70" t="s">
        <v>95</v>
      </c>
      <c r="B14" s="66">
        <v>0</v>
      </c>
      <c r="C14" s="66">
        <v>0</v>
      </c>
      <c r="D14" s="68">
        <v>60.2</v>
      </c>
      <c r="E14" s="67">
        <v>114</v>
      </c>
    </row>
    <row r="15" spans="1:5" ht="16.8">
      <c r="A15" s="7" t="s">
        <v>21</v>
      </c>
      <c r="B15" s="69">
        <f>SUM(B3:B13)</f>
        <v>1612.1999999999998</v>
      </c>
      <c r="C15" s="69">
        <f>SUM(C3:C13)+0.1</f>
        <v>1579.4050000000002</v>
      </c>
      <c r="D15" s="69">
        <f>SUM(D3:D14)</f>
        <v>1235.1000000000001</v>
      </c>
      <c r="E15" s="6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2022-08-02T02:47:23Z</cp:lastPrinted>
  <dcterms:created xsi:type="dcterms:W3CDTF">1996-10-08T23:32:33Z</dcterms:created>
  <dcterms:modified xsi:type="dcterms:W3CDTF">2022-08-02T02:56:26Z</dcterms:modified>
</cp:coreProperties>
</file>