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0730" windowHeight="7620"/>
  </bookViews>
  <sheets>
    <sheet name="Прил.№2" sheetId="1" r:id="rId1"/>
  </sheets>
  <calcPr calcId="124519"/>
</workbook>
</file>

<file path=xl/calcChain.xml><?xml version="1.0" encoding="utf-8"?>
<calcChain xmlns="http://schemas.openxmlformats.org/spreadsheetml/2006/main">
  <c r="H50" i="1"/>
  <c r="E50"/>
  <c r="H49"/>
  <c r="E49"/>
  <c r="H48"/>
  <c r="D48"/>
  <c r="H47"/>
  <c r="D47"/>
  <c r="H46"/>
  <c r="E46"/>
  <c r="E45"/>
  <c r="D45" s="1"/>
  <c r="E44"/>
  <c r="D44" s="1"/>
  <c r="E40"/>
  <c r="D40" s="1"/>
  <c r="H39"/>
  <c r="E39"/>
  <c r="E38"/>
  <c r="D38" s="1"/>
  <c r="E37"/>
  <c r="D37" s="1"/>
  <c r="E33"/>
  <c r="D33" s="1"/>
  <c r="E32"/>
  <c r="D32" s="1"/>
  <c r="D31"/>
  <c r="E30"/>
  <c r="D30" s="1"/>
  <c r="E29"/>
  <c r="D29" s="1"/>
  <c r="E25"/>
  <c r="D25" s="1"/>
  <c r="D11"/>
  <c r="D13"/>
  <c r="D14"/>
  <c r="D17"/>
  <c r="D19"/>
  <c r="D21"/>
  <c r="D22"/>
  <c r="D23"/>
  <c r="D10"/>
</calcChain>
</file>

<file path=xl/sharedStrings.xml><?xml version="1.0" encoding="utf-8"?>
<sst xmlns="http://schemas.openxmlformats.org/spreadsheetml/2006/main" count="267" uniqueCount="96">
  <si>
    <t>Приложение № 2</t>
  </si>
  <si>
    <t>Краевой норматив на административно-управленический и учебно-вспомогательный персонал</t>
  </si>
  <si>
    <t>Затраты на содержание недвижимого имущества</t>
  </si>
  <si>
    <t>Группы компенсирующей направленности (за исключением малокомплектных образовательных организаций)</t>
  </si>
  <si>
    <t>Группы общеразвивающей направленности, созданные в малокомплектных образовательных организациях</t>
  </si>
  <si>
    <t>Базовые нормативы затрат для муниципальных учреждений</t>
  </si>
  <si>
    <t>Наименование услуги и уникальный номер реестровой записи</t>
  </si>
  <si>
    <t>Базовый норматив затрат на единицу объема</t>
  </si>
  <si>
    <t>Краевой норматив на образовательную услугу</t>
  </si>
  <si>
    <t>Местный норматив на образовательную услугу</t>
  </si>
  <si>
    <t>Затраты на оплату труда работников, непосредственно связанных с оказанием услуги</t>
  </si>
  <si>
    <t>Затраты на коммунальные услуги</t>
  </si>
  <si>
    <t>в соответствии с перечнем</t>
  </si>
  <si>
    <t>в рублях</t>
  </si>
  <si>
    <t>Реализация основных общеобразовательных программ дошкольного образования</t>
  </si>
  <si>
    <t>Группы общеразвивающей направленности (за исключением малокомплектных образовательных организаций)</t>
  </si>
  <si>
    <t>рубль</t>
  </si>
  <si>
    <t>до 3 лет</t>
  </si>
  <si>
    <t>городской населенный пункт</t>
  </si>
  <si>
    <t>41 608,51</t>
  </si>
  <si>
    <t>11 762,02</t>
  </si>
  <si>
    <t>27 113,69</t>
  </si>
  <si>
    <t>7 337,44</t>
  </si>
  <si>
    <t>1 162,69</t>
  </si>
  <si>
    <t>сельский населенный пункт</t>
  </si>
  <si>
    <t>47 587,00</t>
  </si>
  <si>
    <t>от 3 до 7 лет</t>
  </si>
  <si>
    <t>32 991,18</t>
  </si>
  <si>
    <t>37 686,36</t>
  </si>
  <si>
    <t>136 848,89</t>
  </si>
  <si>
    <t>730 583,11</t>
  </si>
  <si>
    <t>1 494,96</t>
  </si>
  <si>
    <t>Материальное обеспечение образовательного процесса в расчете на одного воспитанника</t>
  </si>
  <si>
    <t>1 159,40</t>
  </si>
  <si>
    <t>X</t>
  </si>
  <si>
    <t>Материальное обеспечение образовательного процесса в расчете на одну группу</t>
  </si>
  <si>
    <t>17 391,40</t>
  </si>
  <si>
    <t>17391,40</t>
  </si>
  <si>
    <t>Группы общеразвивающей направленности, в которых воспитанники посещают бассейн</t>
  </si>
  <si>
    <t>Присмотр и уход</t>
  </si>
  <si>
    <t>0,00</t>
  </si>
  <si>
    <t>чел.</t>
  </si>
  <si>
    <t>группа</t>
  </si>
  <si>
    <t>Ед.изм. Услуги</t>
  </si>
  <si>
    <t>Реализация основных общеобразовательных программ начального общего образования</t>
  </si>
  <si>
    <t>Обучение детей  в образовательных организациях, реализующих программы общего образования (k = 1)</t>
  </si>
  <si>
    <t>человек</t>
  </si>
  <si>
    <t xml:space="preserve">Обучение детей  в малокомплектных образовательных организациях, расположенных в городских населенных пунктах, и в классах с наполняемостью 20 и более человек, созданных в малокомплектных образовательных организациях, расположенных в сельских населенных </t>
  </si>
  <si>
    <t>класс/человек</t>
  </si>
  <si>
    <t>642642,05- на 1 класс+20730,64 на 1 человека</t>
  </si>
  <si>
    <t>642642,05- на 1 класс+ 952,08- на 1 человека</t>
  </si>
  <si>
    <t>3857,41- на 1 человека</t>
  </si>
  <si>
    <t>15921,15- на 1 человека</t>
  </si>
  <si>
    <t>606790,55- на 1 класс</t>
  </si>
  <si>
    <t>7150,22- на 1 человека</t>
  </si>
  <si>
    <t>846,49- на 1 человека</t>
  </si>
  <si>
    <t>Обучение детей в классах с наполняемостью менее 20 человек, созданных в малокомплектных образовательных организациях, расположенных в сельских населенных пунктах (за исключением детей с ограниченными возможностями здоровья, обучающихся в отдельных классах) (k = 5)</t>
  </si>
  <si>
    <t>604145,69 на 1 класс+ 20730,64 на 1 человека</t>
  </si>
  <si>
    <t>604145,69- на 1 класс+ 952,08 на 1 человека</t>
  </si>
  <si>
    <t>576898,55- на 1 класс</t>
  </si>
  <si>
    <t>Инклюзивное обучение детей c ограниченными возможностями здоровья в общеобразовательных классах образовательных организаций (k = 9)</t>
  </si>
  <si>
    <t>Х</t>
  </si>
  <si>
    <t>. Индивидуальное обучение детей при наличии соответствующего медицинского заключения и детей-инвалидов на дому (k = 10) город</t>
  </si>
  <si>
    <t>. Индивидуальное обучение детей при наличии соответствующего медицинского заключения и детей-инвалидов на дому (k = 10) село</t>
  </si>
  <si>
    <t>Обучение детей, находящихся на длительном лечении в медицинских учреждениях (индивидуальное, групповое) (k = 11)</t>
  </si>
  <si>
    <t>х</t>
  </si>
  <si>
    <t>Реализация основных общеобразовательных программ основного общего образования</t>
  </si>
  <si>
    <t>Обучение детей  в образовательных организациях, реализующих программы общего образования (k = 1) с углубленным изучением предметов</t>
  </si>
  <si>
    <t>955112,98- на 1 класс+ 20947,76 на 1 человека</t>
  </si>
  <si>
    <t>955112,98- на 1 класс+ 1169,2 на 1 человека</t>
  </si>
  <si>
    <t>919261,48- на 1 класс</t>
  </si>
  <si>
    <t>756594,85 на 1 класс+ 20947,76 на 1 человека</t>
  </si>
  <si>
    <t>756594,85- на 1 класс+1169,2 на 1 человека</t>
  </si>
  <si>
    <t>729347,71 на 1 класс</t>
  </si>
  <si>
    <t>Реализация основных общеобразовательных программ среднего общего образования</t>
  </si>
  <si>
    <t>1143233,24- на 1 класс+ 21146,23 на 1 человека</t>
  </si>
  <si>
    <t>1143233,24- на 1 класс+1367,67 на 1 человека</t>
  </si>
  <si>
    <t>1107381,74- на 1 класс</t>
  </si>
  <si>
    <t>808407,62 на 1 класс+ 21146,23 на 1 человека</t>
  </si>
  <si>
    <t>808407,62 на 1 класс+1367,67 на 1 человека</t>
  </si>
  <si>
    <t>781160,48- на 1 класс</t>
  </si>
  <si>
    <t>Реализация дополнительных общеобразовательных общеразвивающих программ</t>
  </si>
  <si>
    <t>Реализация дополнительных общеобразовательных программ в физкультурно-спортивных клубах при образовательных организациях, реализующих основные общеобразовательные программы (город)</t>
  </si>
  <si>
    <t>Реализация дополнительных общеобразовательных программ в физкультурно-спортивных клубах при образовательных организациях, реализующих основные общеобразовательные программы (село)</t>
  </si>
  <si>
    <t>. Реализация дополнительных общеобразовательных программ (за исключением физкультурно-спортивных клубов) в образовательных организациях, реализующих основные общеобразовательные программы (город)</t>
  </si>
  <si>
    <t>Форма организации обучения детей. Направленность групп образовательной организации</t>
  </si>
  <si>
    <t>к Приказу от 31.12.2015 № 317</t>
  </si>
  <si>
    <t>.Реализация дополнительных общеобразовательных программ (за исключением физкультурно-спортивных клубов) в образовательных организациях, реализующих основные общеобразовательные программы (село)</t>
  </si>
  <si>
    <t>Наименование образовательной организации</t>
  </si>
  <si>
    <t xml:space="preserve">Реализация дополнительных общеразвивающих программ (учреждения дополнительного образования детей) </t>
  </si>
  <si>
    <t>МБОУ ДО "ДДТ"</t>
  </si>
  <si>
    <t>МБОУ ДО "ДЭБС"</t>
  </si>
  <si>
    <t>Психолого-медико-педагогическое обследование детей</t>
  </si>
  <si>
    <t>1. Образовательные учреждения</t>
  </si>
  <si>
    <t>2. Учреждения дополнительного образования детей (местный бюджет)</t>
  </si>
  <si>
    <t>Кочанова Марина Александровна (39144)3-09-14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</si>
</sst>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2"/>
  </cellStyleXfs>
  <cellXfs count="49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/>
    <xf numFmtId="0" fontId="1" fillId="0" borderId="2" xfId="0" applyFont="1" applyBorder="1" applyAlignment="1">
      <alignment vertical="top"/>
    </xf>
    <xf numFmtId="4" fontId="0" fillId="0" borderId="0" xfId="0" applyNumberFormat="1"/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left" vertical="top"/>
    </xf>
    <xf numFmtId="4" fontId="1" fillId="3" borderId="3" xfId="0" applyNumberFormat="1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/>
    </xf>
    <xf numFmtId="4" fontId="1" fillId="3" borderId="3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 readingOrder="1"/>
    </xf>
    <xf numFmtId="4" fontId="5" fillId="3" borderId="3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3" xfId="2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left" vertical="top"/>
    </xf>
    <xf numFmtId="4" fontId="1" fillId="0" borderId="4" xfId="0" applyNumberFormat="1" applyFont="1" applyBorder="1" applyAlignment="1">
      <alignment horizontal="left" vertical="top" indent="1"/>
    </xf>
    <xf numFmtId="0" fontId="1" fillId="0" borderId="4" xfId="0" applyFont="1" applyBorder="1" applyAlignment="1">
      <alignment horizontal="left"/>
    </xf>
    <xf numFmtId="4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/>
    </xf>
    <xf numFmtId="0" fontId="8" fillId="0" borderId="0" xfId="0" applyFont="1"/>
    <xf numFmtId="0" fontId="9" fillId="0" borderId="0" xfId="0" applyFont="1"/>
    <xf numFmtId="0" fontId="7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top" wrapText="1"/>
    </xf>
    <xf numFmtId="0" fontId="1" fillId="3" borderId="3" xfId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лохой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zoomScale="110" zoomScaleNormal="110" workbookViewId="0">
      <selection activeCell="M6" sqref="M6"/>
    </sheetView>
  </sheetViews>
  <sheetFormatPr defaultRowHeight="12.75"/>
  <cols>
    <col min="1" max="2" width="29"/>
    <col min="3" max="3" width="8.42578125" customWidth="1"/>
    <col min="4" max="4" width="13.140625" customWidth="1"/>
    <col min="5" max="5" width="16.85546875" customWidth="1"/>
    <col min="6" max="6" width="17"/>
    <col min="7" max="7" width="17.7109375" customWidth="1"/>
    <col min="8" max="8" width="14.42578125" customWidth="1"/>
    <col min="9" max="9" width="14" customWidth="1"/>
    <col min="10" max="10" width="13.5703125" customWidth="1"/>
    <col min="11" max="11" width="9.28515625" bestFit="1" customWidth="1"/>
  </cols>
  <sheetData>
    <row r="1" spans="1:11" ht="15">
      <c r="A1" s="1"/>
      <c r="B1" s="2"/>
      <c r="C1" s="2"/>
      <c r="D1" s="2"/>
      <c r="E1" s="2"/>
      <c r="F1" s="2"/>
      <c r="G1" s="2"/>
      <c r="H1" s="2"/>
      <c r="I1" s="39" t="s">
        <v>0</v>
      </c>
      <c r="J1" s="39"/>
    </row>
    <row r="2" spans="1:11" ht="15">
      <c r="A2" s="2"/>
      <c r="B2" s="2"/>
      <c r="C2" s="2"/>
      <c r="D2" s="2"/>
      <c r="E2" s="2"/>
      <c r="F2" s="2"/>
      <c r="G2" s="2"/>
      <c r="H2" s="2"/>
      <c r="I2" s="39" t="s">
        <v>86</v>
      </c>
      <c r="J2" s="39"/>
    </row>
    <row r="3" spans="1:11" ht="15">
      <c r="A3" s="3"/>
      <c r="B3" s="2"/>
      <c r="C3" s="2"/>
      <c r="D3" s="2"/>
      <c r="E3" s="2"/>
      <c r="F3" s="2"/>
      <c r="G3" s="2"/>
      <c r="H3" s="2"/>
      <c r="I3" s="2"/>
      <c r="J3" s="2"/>
    </row>
    <row r="4" spans="1:11" ht="18.75">
      <c r="A4" s="38" t="s">
        <v>5</v>
      </c>
      <c r="B4" s="38"/>
      <c r="C4" s="38"/>
      <c r="D4" s="38"/>
      <c r="E4" s="38"/>
      <c r="F4" s="38"/>
      <c r="G4" s="38"/>
      <c r="H4" s="38"/>
      <c r="I4" s="38"/>
      <c r="J4" s="38"/>
    </row>
    <row r="5" spans="1:11" ht="15.75">
      <c r="A5" s="36" t="s">
        <v>93</v>
      </c>
      <c r="B5" s="2"/>
      <c r="C5" s="2"/>
      <c r="D5" s="2"/>
      <c r="E5" s="2"/>
      <c r="F5" s="2"/>
      <c r="G5" s="2"/>
      <c r="H5" s="2"/>
      <c r="I5" s="2"/>
      <c r="J5" s="2"/>
    </row>
    <row r="6" spans="1:11" ht="105">
      <c r="A6" s="5" t="s">
        <v>6</v>
      </c>
      <c r="B6" s="5" t="s">
        <v>85</v>
      </c>
      <c r="C6" s="5" t="s">
        <v>43</v>
      </c>
      <c r="D6" s="5" t="s">
        <v>7</v>
      </c>
      <c r="E6" s="5" t="s">
        <v>8</v>
      </c>
      <c r="F6" s="5" t="s">
        <v>1</v>
      </c>
      <c r="G6" s="5" t="s">
        <v>9</v>
      </c>
      <c r="H6" s="5" t="s">
        <v>10</v>
      </c>
      <c r="I6" s="5" t="s">
        <v>11</v>
      </c>
      <c r="J6" s="5" t="s">
        <v>2</v>
      </c>
    </row>
    <row r="7" spans="1:11" ht="15">
      <c r="A7" s="47" t="s">
        <v>12</v>
      </c>
      <c r="B7" s="47"/>
      <c r="C7" s="47"/>
      <c r="D7" s="6" t="s">
        <v>13</v>
      </c>
      <c r="E7" s="6" t="s">
        <v>13</v>
      </c>
      <c r="F7" s="6" t="s">
        <v>13</v>
      </c>
      <c r="G7" s="6" t="s">
        <v>13</v>
      </c>
      <c r="H7" s="6" t="s">
        <v>13</v>
      </c>
      <c r="I7" s="6" t="s">
        <v>13</v>
      </c>
      <c r="J7" s="6" t="s">
        <v>13</v>
      </c>
    </row>
    <row r="8" spans="1:11" ht="75">
      <c r="A8" s="48" t="s">
        <v>14</v>
      </c>
      <c r="B8" s="7" t="s">
        <v>15</v>
      </c>
      <c r="C8" s="8" t="s">
        <v>41</v>
      </c>
      <c r="D8" s="9"/>
      <c r="E8" s="9"/>
      <c r="F8" s="9"/>
      <c r="G8" s="9"/>
      <c r="H8" s="9"/>
      <c r="I8" s="10"/>
      <c r="J8" s="10"/>
    </row>
    <row r="9" spans="1:11" ht="15">
      <c r="A9" s="48"/>
      <c r="B9" s="11" t="s">
        <v>17</v>
      </c>
      <c r="C9" s="8" t="s">
        <v>41</v>
      </c>
      <c r="D9" s="9"/>
      <c r="E9" s="9"/>
      <c r="F9" s="9"/>
      <c r="G9" s="9"/>
      <c r="H9" s="9"/>
      <c r="I9" s="10"/>
      <c r="J9" s="10"/>
    </row>
    <row r="10" spans="1:11" ht="15">
      <c r="A10" s="48"/>
      <c r="B10" s="11" t="s">
        <v>18</v>
      </c>
      <c r="C10" s="8" t="s">
        <v>41</v>
      </c>
      <c r="D10" s="12">
        <f>E10+F10+G10</f>
        <v>80484.22</v>
      </c>
      <c r="E10" s="13" t="s">
        <v>19</v>
      </c>
      <c r="F10" s="13" t="s">
        <v>20</v>
      </c>
      <c r="G10" s="13" t="s">
        <v>21</v>
      </c>
      <c r="H10" s="13">
        <v>40449.11</v>
      </c>
      <c r="I10" s="13" t="s">
        <v>22</v>
      </c>
      <c r="J10" s="13" t="s">
        <v>23</v>
      </c>
      <c r="K10" s="4"/>
    </row>
    <row r="11" spans="1:11" ht="15">
      <c r="A11" s="48"/>
      <c r="B11" s="11" t="s">
        <v>24</v>
      </c>
      <c r="C11" s="8" t="s">
        <v>41</v>
      </c>
      <c r="D11" s="12">
        <f>E11+F11+G11</f>
        <v>86462.71</v>
      </c>
      <c r="E11" s="13" t="s">
        <v>25</v>
      </c>
      <c r="F11" s="13" t="s">
        <v>20</v>
      </c>
      <c r="G11" s="13" t="s">
        <v>21</v>
      </c>
      <c r="H11" s="13">
        <v>46427.6</v>
      </c>
      <c r="I11" s="13" t="s">
        <v>22</v>
      </c>
      <c r="J11" s="13" t="s">
        <v>23</v>
      </c>
    </row>
    <row r="12" spans="1:11" ht="15">
      <c r="A12" s="48"/>
      <c r="B12" s="11" t="s">
        <v>26</v>
      </c>
      <c r="C12" s="8" t="s">
        <v>41</v>
      </c>
      <c r="D12" s="12"/>
      <c r="E12" s="9"/>
      <c r="F12" s="9"/>
      <c r="G12" s="9"/>
      <c r="H12" s="9"/>
      <c r="I12" s="10"/>
      <c r="J12" s="10"/>
    </row>
    <row r="13" spans="1:11" ht="15">
      <c r="A13" s="48"/>
      <c r="B13" s="11" t="s">
        <v>18</v>
      </c>
      <c r="C13" s="8" t="s">
        <v>41</v>
      </c>
      <c r="D13" s="12">
        <f>E13+F13+G13</f>
        <v>71866.89</v>
      </c>
      <c r="E13" s="13" t="s">
        <v>27</v>
      </c>
      <c r="F13" s="13" t="s">
        <v>20</v>
      </c>
      <c r="G13" s="13" t="s">
        <v>21</v>
      </c>
      <c r="H13" s="13">
        <v>31831.78</v>
      </c>
      <c r="I13" s="13" t="s">
        <v>22</v>
      </c>
      <c r="J13" s="13" t="s">
        <v>23</v>
      </c>
    </row>
    <row r="14" spans="1:11" ht="15">
      <c r="A14" s="48"/>
      <c r="B14" s="11" t="s">
        <v>24</v>
      </c>
      <c r="C14" s="8" t="s">
        <v>41</v>
      </c>
      <c r="D14" s="12">
        <f>E14+F14+G14</f>
        <v>76562.070000000007</v>
      </c>
      <c r="E14" s="13" t="s">
        <v>28</v>
      </c>
      <c r="F14" s="13" t="s">
        <v>20</v>
      </c>
      <c r="G14" s="13" t="s">
        <v>21</v>
      </c>
      <c r="H14" s="13">
        <v>36526.959999999999</v>
      </c>
      <c r="I14" s="13" t="s">
        <v>22</v>
      </c>
      <c r="J14" s="13" t="s">
        <v>23</v>
      </c>
    </row>
    <row r="15" spans="1:11" ht="75">
      <c r="A15" s="48"/>
      <c r="B15" s="7" t="s">
        <v>3</v>
      </c>
      <c r="C15" s="8" t="s">
        <v>41</v>
      </c>
      <c r="D15" s="12"/>
      <c r="E15" s="9"/>
      <c r="F15" s="9"/>
      <c r="G15" s="9"/>
      <c r="H15" s="9"/>
      <c r="I15" s="10"/>
      <c r="J15" s="10"/>
    </row>
    <row r="16" spans="1:11" ht="15">
      <c r="A16" s="48"/>
      <c r="B16" s="11" t="s">
        <v>26</v>
      </c>
      <c r="C16" s="8" t="s">
        <v>41</v>
      </c>
      <c r="D16" s="12"/>
      <c r="E16" s="9"/>
      <c r="F16" s="9"/>
      <c r="G16" s="9"/>
      <c r="H16" s="9"/>
      <c r="I16" s="10"/>
      <c r="J16" s="10"/>
    </row>
    <row r="17" spans="1:10" ht="15">
      <c r="A17" s="48"/>
      <c r="B17" s="11" t="s">
        <v>18</v>
      </c>
      <c r="C17" s="8" t="s">
        <v>41</v>
      </c>
      <c r="D17" s="12">
        <f>E17+F17+G17</f>
        <v>175724.6</v>
      </c>
      <c r="E17" s="13" t="s">
        <v>29</v>
      </c>
      <c r="F17" s="13" t="s">
        <v>20</v>
      </c>
      <c r="G17" s="13" t="s">
        <v>21</v>
      </c>
      <c r="H17" s="13">
        <v>135689.49</v>
      </c>
      <c r="I17" s="13" t="s">
        <v>22</v>
      </c>
      <c r="J17" s="13" t="s">
        <v>23</v>
      </c>
    </row>
    <row r="18" spans="1:10" ht="58.5" customHeight="1">
      <c r="A18" s="48"/>
      <c r="B18" s="7" t="s">
        <v>4</v>
      </c>
      <c r="C18" s="8" t="s">
        <v>42</v>
      </c>
      <c r="D18" s="12"/>
      <c r="E18" s="9"/>
      <c r="F18" s="9"/>
      <c r="G18" s="9"/>
      <c r="H18" s="9"/>
      <c r="I18" s="10"/>
      <c r="J18" s="10"/>
    </row>
    <row r="19" spans="1:10" ht="15">
      <c r="A19" s="48"/>
      <c r="B19" s="11" t="s">
        <v>24</v>
      </c>
      <c r="C19" s="8" t="s">
        <v>42</v>
      </c>
      <c r="D19" s="12">
        <f>E19+F19+G19</f>
        <v>769458.82</v>
      </c>
      <c r="E19" s="13" t="s">
        <v>30</v>
      </c>
      <c r="F19" s="13" t="s">
        <v>20</v>
      </c>
      <c r="G19" s="13" t="s">
        <v>21</v>
      </c>
      <c r="H19" s="13">
        <v>713191.71</v>
      </c>
      <c r="I19" s="13" t="s">
        <v>22</v>
      </c>
      <c r="J19" s="13" t="s">
        <v>23</v>
      </c>
    </row>
    <row r="20" spans="1:10" ht="60">
      <c r="A20" s="48"/>
      <c r="B20" s="7" t="s">
        <v>38</v>
      </c>
      <c r="C20" s="8" t="s">
        <v>42</v>
      </c>
      <c r="D20" s="12"/>
      <c r="E20" s="9"/>
      <c r="F20" s="9"/>
      <c r="G20" s="9"/>
      <c r="H20" s="9"/>
      <c r="I20" s="10"/>
      <c r="J20" s="10"/>
    </row>
    <row r="21" spans="1:10" ht="15">
      <c r="A21" s="48"/>
      <c r="B21" s="11" t="s">
        <v>18</v>
      </c>
      <c r="C21" s="8" t="s">
        <v>42</v>
      </c>
      <c r="D21" s="12">
        <f>E21+F21+G21</f>
        <v>40370.67</v>
      </c>
      <c r="E21" s="13" t="s">
        <v>31</v>
      </c>
      <c r="F21" s="13" t="s">
        <v>20</v>
      </c>
      <c r="G21" s="13" t="s">
        <v>21</v>
      </c>
      <c r="H21" s="13" t="s">
        <v>31</v>
      </c>
      <c r="I21" s="13" t="s">
        <v>22</v>
      </c>
      <c r="J21" s="13" t="s">
        <v>23</v>
      </c>
    </row>
    <row r="22" spans="1:10" ht="60" hidden="1">
      <c r="A22" s="48"/>
      <c r="B22" s="7" t="s">
        <v>32</v>
      </c>
      <c r="C22" s="8" t="s">
        <v>16</v>
      </c>
      <c r="D22" s="12" t="e">
        <f>E22+F22+G22</f>
        <v>#VALUE!</v>
      </c>
      <c r="E22" s="13" t="s">
        <v>33</v>
      </c>
      <c r="F22" s="12" t="s">
        <v>34</v>
      </c>
      <c r="G22" s="12" t="s">
        <v>34</v>
      </c>
      <c r="H22" s="13" t="s">
        <v>33</v>
      </c>
      <c r="I22" s="12" t="s">
        <v>34</v>
      </c>
      <c r="J22" s="12" t="s">
        <v>34</v>
      </c>
    </row>
    <row r="23" spans="1:10" ht="45" hidden="1">
      <c r="A23" s="48"/>
      <c r="B23" s="7" t="s">
        <v>35</v>
      </c>
      <c r="C23" s="8" t="s">
        <v>16</v>
      </c>
      <c r="D23" s="12" t="e">
        <f>E23+F23+G23</f>
        <v>#VALUE!</v>
      </c>
      <c r="E23" s="13" t="s">
        <v>36</v>
      </c>
      <c r="F23" s="12" t="s">
        <v>34</v>
      </c>
      <c r="G23" s="12" t="s">
        <v>34</v>
      </c>
      <c r="H23" s="13" t="s">
        <v>37</v>
      </c>
      <c r="I23" s="12" t="s">
        <v>34</v>
      </c>
      <c r="J23" s="12" t="s">
        <v>34</v>
      </c>
    </row>
    <row r="24" spans="1:10" ht="15">
      <c r="A24" s="14" t="s">
        <v>39</v>
      </c>
      <c r="B24" s="15"/>
      <c r="C24" s="8" t="s">
        <v>41</v>
      </c>
      <c r="D24" s="12">
        <v>25992.31</v>
      </c>
      <c r="E24" s="13" t="s">
        <v>40</v>
      </c>
      <c r="F24" s="13" t="s">
        <v>40</v>
      </c>
      <c r="G24" s="13" t="s">
        <v>40</v>
      </c>
      <c r="H24" s="13" t="s">
        <v>40</v>
      </c>
      <c r="I24" s="13" t="s">
        <v>40</v>
      </c>
      <c r="J24" s="13" t="s">
        <v>40</v>
      </c>
    </row>
    <row r="25" spans="1:10" ht="58.5" customHeight="1">
      <c r="A25" s="45" t="s">
        <v>44</v>
      </c>
      <c r="B25" s="16" t="s">
        <v>45</v>
      </c>
      <c r="C25" s="17" t="s">
        <v>46</v>
      </c>
      <c r="D25" s="18">
        <f>SUM(E25:G25)</f>
        <v>43059.57</v>
      </c>
      <c r="E25" s="18">
        <f>22328.93+952.08</f>
        <v>23281.010000000002</v>
      </c>
      <c r="F25" s="18">
        <v>3857.41</v>
      </c>
      <c r="G25" s="18">
        <v>15921.15</v>
      </c>
      <c r="H25" s="19">
        <v>20894.87</v>
      </c>
      <c r="I25" s="19">
        <v>7150.22</v>
      </c>
      <c r="J25" s="19">
        <v>846.49</v>
      </c>
    </row>
    <row r="26" spans="1:10" ht="149.25" customHeight="1">
      <c r="A26" s="45"/>
      <c r="B26" s="16" t="s">
        <v>47</v>
      </c>
      <c r="C26" s="17" t="s">
        <v>48</v>
      </c>
      <c r="D26" s="20" t="s">
        <v>49</v>
      </c>
      <c r="E26" s="20" t="s">
        <v>50</v>
      </c>
      <c r="F26" s="20" t="s">
        <v>51</v>
      </c>
      <c r="G26" s="20" t="s">
        <v>52</v>
      </c>
      <c r="H26" s="19" t="s">
        <v>53</v>
      </c>
      <c r="I26" s="19" t="s">
        <v>54</v>
      </c>
      <c r="J26" s="19" t="s">
        <v>55</v>
      </c>
    </row>
    <row r="27" spans="1:10" ht="180">
      <c r="A27" s="45"/>
      <c r="B27" s="16" t="s">
        <v>56</v>
      </c>
      <c r="C27" s="17" t="s">
        <v>48</v>
      </c>
      <c r="D27" s="20" t="s">
        <v>57</v>
      </c>
      <c r="E27" s="20" t="s">
        <v>58</v>
      </c>
      <c r="F27" s="20" t="s">
        <v>51</v>
      </c>
      <c r="G27" s="20" t="s">
        <v>52</v>
      </c>
      <c r="H27" s="19" t="s">
        <v>59</v>
      </c>
      <c r="I27" s="19" t="s">
        <v>54</v>
      </c>
      <c r="J27" s="19" t="s">
        <v>55</v>
      </c>
    </row>
    <row r="28" spans="1:10" ht="90">
      <c r="A28" s="45"/>
      <c r="B28" s="21" t="s">
        <v>60</v>
      </c>
      <c r="C28" s="22" t="s">
        <v>46</v>
      </c>
      <c r="D28" s="24">
        <v>22724.03</v>
      </c>
      <c r="E28" s="24">
        <v>22724.03</v>
      </c>
      <c r="F28" s="24" t="s">
        <v>61</v>
      </c>
      <c r="G28" s="24" t="s">
        <v>61</v>
      </c>
      <c r="H28" s="24">
        <v>21463.43</v>
      </c>
      <c r="I28" s="24">
        <v>7150.22</v>
      </c>
      <c r="J28" s="24">
        <v>846.49</v>
      </c>
    </row>
    <row r="29" spans="1:10" ht="90">
      <c r="A29" s="45"/>
      <c r="B29" s="16" t="s">
        <v>62</v>
      </c>
      <c r="C29" s="22" t="s">
        <v>46</v>
      </c>
      <c r="D29" s="24">
        <f>SUM(E29:G29)</f>
        <v>137159.02000000002</v>
      </c>
      <c r="E29" s="24">
        <f>116428.38+952.08</f>
        <v>117380.46</v>
      </c>
      <c r="F29" s="24">
        <v>3857.41</v>
      </c>
      <c r="G29" s="24">
        <v>15921.15</v>
      </c>
      <c r="H29" s="24">
        <v>114994.32</v>
      </c>
      <c r="I29" s="24">
        <v>7150.22</v>
      </c>
      <c r="J29" s="24">
        <v>846.49</v>
      </c>
    </row>
    <row r="30" spans="1:10" ht="90">
      <c r="A30" s="45"/>
      <c r="B30" s="16" t="s">
        <v>63</v>
      </c>
      <c r="C30" s="22" t="s">
        <v>46</v>
      </c>
      <c r="D30" s="24">
        <f>SUM(E30:G30)</f>
        <v>195178.88999999998</v>
      </c>
      <c r="E30" s="24">
        <f>174448.25+952.08</f>
        <v>175400.33</v>
      </c>
      <c r="F30" s="24">
        <v>3857.41</v>
      </c>
      <c r="G30" s="24">
        <v>15921.15</v>
      </c>
      <c r="H30" s="24">
        <v>173014.19</v>
      </c>
      <c r="I30" s="24">
        <v>7150.22</v>
      </c>
      <c r="J30" s="24">
        <v>846.49</v>
      </c>
    </row>
    <row r="31" spans="1:10" ht="75">
      <c r="A31" s="23"/>
      <c r="B31" s="16" t="s">
        <v>64</v>
      </c>
      <c r="C31" s="22" t="s">
        <v>46</v>
      </c>
      <c r="D31" s="24">
        <f>E31</f>
        <v>20712.060000000001</v>
      </c>
      <c r="E31" s="24">
        <v>20712.060000000001</v>
      </c>
      <c r="F31" s="24" t="s">
        <v>65</v>
      </c>
      <c r="G31" s="24" t="s">
        <v>65</v>
      </c>
      <c r="H31" s="24">
        <v>20712.060000000001</v>
      </c>
      <c r="I31" s="24" t="s">
        <v>65</v>
      </c>
      <c r="J31" s="24" t="s">
        <v>65</v>
      </c>
    </row>
    <row r="32" spans="1:10" ht="75">
      <c r="A32" s="45" t="s">
        <v>66</v>
      </c>
      <c r="B32" s="16" t="s">
        <v>45</v>
      </c>
      <c r="C32" s="17" t="s">
        <v>46</v>
      </c>
      <c r="D32" s="18">
        <f>SUM(E32:G32)</f>
        <v>54095.340000000004</v>
      </c>
      <c r="E32" s="18">
        <f>33147.58+1169.2</f>
        <v>34316.78</v>
      </c>
      <c r="F32" s="18">
        <v>3857.41</v>
      </c>
      <c r="G32" s="24">
        <v>15921.15</v>
      </c>
      <c r="H32" s="19">
        <v>31713.52</v>
      </c>
      <c r="I32" s="19">
        <v>7150.22</v>
      </c>
      <c r="J32" s="19">
        <v>846.49</v>
      </c>
    </row>
    <row r="33" spans="1:10" ht="105">
      <c r="A33" s="45"/>
      <c r="B33" s="16" t="s">
        <v>67</v>
      </c>
      <c r="C33" s="17" t="s">
        <v>46</v>
      </c>
      <c r="D33" s="18">
        <f>SUM(E33:G33)</f>
        <v>57407.18</v>
      </c>
      <c r="E33" s="18">
        <f>36459.42+1169.2</f>
        <v>37628.619999999995</v>
      </c>
      <c r="F33" s="18">
        <v>3857.41</v>
      </c>
      <c r="G33" s="24">
        <v>15921.15</v>
      </c>
      <c r="H33" s="19">
        <v>35025.360000000001</v>
      </c>
      <c r="I33" s="19">
        <v>7150.22</v>
      </c>
      <c r="J33" s="19">
        <v>846.49</v>
      </c>
    </row>
    <row r="34" spans="1:10" ht="163.5" customHeight="1">
      <c r="A34" s="45"/>
      <c r="B34" s="16" t="s">
        <v>47</v>
      </c>
      <c r="C34" s="17" t="s">
        <v>48</v>
      </c>
      <c r="D34" s="20" t="s">
        <v>68</v>
      </c>
      <c r="E34" s="20" t="s">
        <v>69</v>
      </c>
      <c r="F34" s="20" t="s">
        <v>51</v>
      </c>
      <c r="G34" s="20" t="s">
        <v>52</v>
      </c>
      <c r="H34" s="19" t="s">
        <v>70</v>
      </c>
      <c r="I34" s="19" t="s">
        <v>54</v>
      </c>
      <c r="J34" s="19" t="s">
        <v>55</v>
      </c>
    </row>
    <row r="35" spans="1:10" ht="180">
      <c r="A35" s="45"/>
      <c r="B35" s="16" t="s">
        <v>56</v>
      </c>
      <c r="C35" s="17" t="s">
        <v>48</v>
      </c>
      <c r="D35" s="20" t="s">
        <v>71</v>
      </c>
      <c r="E35" s="20" t="s">
        <v>72</v>
      </c>
      <c r="F35" s="20" t="s">
        <v>51</v>
      </c>
      <c r="G35" s="20" t="s">
        <v>52</v>
      </c>
      <c r="H35" s="19" t="s">
        <v>73</v>
      </c>
      <c r="I35" s="19" t="s">
        <v>54</v>
      </c>
      <c r="J35" s="19" t="s">
        <v>55</v>
      </c>
    </row>
    <row r="36" spans="1:10" ht="90">
      <c r="A36" s="45"/>
      <c r="B36" s="21" t="s">
        <v>60</v>
      </c>
      <c r="C36" s="22" t="s">
        <v>46</v>
      </c>
      <c r="D36" s="24">
        <v>22724.03</v>
      </c>
      <c r="E36" s="24">
        <v>22724.03</v>
      </c>
      <c r="F36" s="24" t="s">
        <v>61</v>
      </c>
      <c r="G36" s="24" t="s">
        <v>61</v>
      </c>
      <c r="H36" s="24">
        <v>21463.43</v>
      </c>
      <c r="I36" s="24">
        <v>7150.22</v>
      </c>
      <c r="J36" s="24">
        <v>846.49</v>
      </c>
    </row>
    <row r="37" spans="1:10" ht="90">
      <c r="A37" s="45"/>
      <c r="B37" s="16" t="s">
        <v>62</v>
      </c>
      <c r="C37" s="22" t="s">
        <v>46</v>
      </c>
      <c r="D37" s="24">
        <f>SUM(E37:G37)</f>
        <v>166124.72</v>
      </c>
      <c r="E37" s="24">
        <f>145176.96+1169.2</f>
        <v>146346.16</v>
      </c>
      <c r="F37" s="24">
        <v>3857.41</v>
      </c>
      <c r="G37" s="24">
        <v>15921.15</v>
      </c>
      <c r="H37" s="24">
        <v>143742.9</v>
      </c>
      <c r="I37" s="24">
        <v>7150.22</v>
      </c>
      <c r="J37" s="24">
        <v>846.49</v>
      </c>
    </row>
    <row r="38" spans="1:10" ht="90">
      <c r="A38" s="45"/>
      <c r="B38" s="16" t="s">
        <v>63</v>
      </c>
      <c r="C38" s="22" t="s">
        <v>46</v>
      </c>
      <c r="D38" s="24">
        <f>SUM(E38:G38)</f>
        <v>238649.56</v>
      </c>
      <c r="E38" s="24">
        <f>217701.8+1169.2</f>
        <v>218871</v>
      </c>
      <c r="F38" s="24">
        <v>3857.41</v>
      </c>
      <c r="G38" s="24">
        <v>15921.15</v>
      </c>
      <c r="H38" s="24">
        <v>216267.74</v>
      </c>
      <c r="I38" s="24">
        <v>7150.22</v>
      </c>
      <c r="J38" s="24">
        <v>846.49</v>
      </c>
    </row>
    <row r="39" spans="1:10" ht="75">
      <c r="A39" s="23"/>
      <c r="B39" s="16" t="s">
        <v>64</v>
      </c>
      <c r="C39" s="22" t="s">
        <v>46</v>
      </c>
      <c r="D39" s="24">
        <v>32794.07</v>
      </c>
      <c r="E39" s="24">
        <f>D39</f>
        <v>32794.07</v>
      </c>
      <c r="F39" s="24" t="s">
        <v>65</v>
      </c>
      <c r="G39" s="24" t="s">
        <v>65</v>
      </c>
      <c r="H39" s="24">
        <f>D39</f>
        <v>32794.07</v>
      </c>
      <c r="I39" s="24" t="s">
        <v>65</v>
      </c>
      <c r="J39" s="24" t="s">
        <v>65</v>
      </c>
    </row>
    <row r="40" spans="1:10" ht="63.75" customHeight="1">
      <c r="A40" s="45" t="s">
        <v>74</v>
      </c>
      <c r="B40" s="16" t="s">
        <v>45</v>
      </c>
      <c r="C40" s="17" t="s">
        <v>46</v>
      </c>
      <c r="D40" s="18">
        <f>SUM(E40:G40)</f>
        <v>60807.1</v>
      </c>
      <c r="E40" s="18">
        <f>39660.87+1367.67</f>
        <v>41028.54</v>
      </c>
      <c r="F40" s="18">
        <v>3857.41</v>
      </c>
      <c r="G40" s="24">
        <v>15921.15</v>
      </c>
      <c r="H40" s="19">
        <v>38226.81</v>
      </c>
      <c r="I40" s="19">
        <v>7150.22</v>
      </c>
      <c r="J40" s="19">
        <v>846.49</v>
      </c>
    </row>
    <row r="41" spans="1:10" ht="163.5" customHeight="1">
      <c r="A41" s="45"/>
      <c r="B41" s="16" t="s">
        <v>47</v>
      </c>
      <c r="C41" s="17" t="s">
        <v>48</v>
      </c>
      <c r="D41" s="20" t="s">
        <v>75</v>
      </c>
      <c r="E41" s="20" t="s">
        <v>76</v>
      </c>
      <c r="F41" s="20" t="s">
        <v>51</v>
      </c>
      <c r="G41" s="20" t="s">
        <v>52</v>
      </c>
      <c r="H41" s="19" t="s">
        <v>77</v>
      </c>
      <c r="I41" s="19" t="s">
        <v>54</v>
      </c>
      <c r="J41" s="19" t="s">
        <v>55</v>
      </c>
    </row>
    <row r="42" spans="1:10" ht="180">
      <c r="A42" s="45"/>
      <c r="B42" s="16" t="s">
        <v>56</v>
      </c>
      <c r="C42" s="17" t="s">
        <v>48</v>
      </c>
      <c r="D42" s="20" t="s">
        <v>78</v>
      </c>
      <c r="E42" s="20" t="s">
        <v>79</v>
      </c>
      <c r="F42" s="20" t="s">
        <v>51</v>
      </c>
      <c r="G42" s="20" t="s">
        <v>52</v>
      </c>
      <c r="H42" s="19" t="s">
        <v>80</v>
      </c>
      <c r="I42" s="19" t="s">
        <v>54</v>
      </c>
      <c r="J42" s="19" t="s">
        <v>55</v>
      </c>
    </row>
    <row r="43" spans="1:10" ht="90">
      <c r="A43" s="45"/>
      <c r="B43" s="21" t="s">
        <v>60</v>
      </c>
      <c r="C43" s="22" t="s">
        <v>46</v>
      </c>
      <c r="D43" s="24">
        <v>22724.03</v>
      </c>
      <c r="E43" s="24">
        <v>22724.03</v>
      </c>
      <c r="F43" s="24" t="s">
        <v>61</v>
      </c>
      <c r="G43" s="24" t="s">
        <v>61</v>
      </c>
      <c r="H43" s="24">
        <v>21463.43</v>
      </c>
      <c r="I43" s="24">
        <v>7150.22</v>
      </c>
      <c r="J43" s="24">
        <v>846.49</v>
      </c>
    </row>
    <row r="44" spans="1:10" ht="90">
      <c r="A44" s="45"/>
      <c r="B44" s="16" t="s">
        <v>62</v>
      </c>
      <c r="C44" s="22" t="s">
        <v>46</v>
      </c>
      <c r="D44" s="24">
        <f>SUM(E44:G44)</f>
        <v>195071.76</v>
      </c>
      <c r="E44" s="24">
        <f>173925.53+1367.67</f>
        <v>175293.2</v>
      </c>
      <c r="F44" s="24">
        <v>3857.41</v>
      </c>
      <c r="G44" s="24">
        <v>15921.15</v>
      </c>
      <c r="H44" s="24">
        <v>172491.47</v>
      </c>
      <c r="I44" s="24">
        <v>7150.22</v>
      </c>
      <c r="J44" s="24">
        <v>846.49</v>
      </c>
    </row>
    <row r="45" spans="1:10" ht="90">
      <c r="A45" s="45"/>
      <c r="B45" s="16" t="s">
        <v>63</v>
      </c>
      <c r="C45" s="22" t="s">
        <v>46</v>
      </c>
      <c r="D45" s="24">
        <f>SUM(E45:G45)</f>
        <v>282101.57</v>
      </c>
      <c r="E45" s="24">
        <f>260955.34+1367.67</f>
        <v>262323.01</v>
      </c>
      <c r="F45" s="24">
        <v>3857.41</v>
      </c>
      <c r="G45" s="24">
        <v>15921.15</v>
      </c>
      <c r="H45" s="24">
        <v>259521.28</v>
      </c>
      <c r="I45" s="24">
        <v>7150.22</v>
      </c>
      <c r="J45" s="24">
        <v>846.49</v>
      </c>
    </row>
    <row r="46" spans="1:10" ht="75">
      <c r="A46" s="23"/>
      <c r="B46" s="16" t="s">
        <v>64</v>
      </c>
      <c r="C46" s="22" t="s">
        <v>46</v>
      </c>
      <c r="D46" s="24">
        <v>34520.080000000002</v>
      </c>
      <c r="E46" s="24">
        <f>D46</f>
        <v>34520.080000000002</v>
      </c>
      <c r="F46" s="24" t="s">
        <v>65</v>
      </c>
      <c r="G46" s="24" t="s">
        <v>65</v>
      </c>
      <c r="H46" s="24">
        <f>D46</f>
        <v>34520.080000000002</v>
      </c>
      <c r="I46" s="24" t="s">
        <v>65</v>
      </c>
      <c r="J46" s="24" t="s">
        <v>65</v>
      </c>
    </row>
    <row r="47" spans="1:10" ht="122.25" customHeight="1">
      <c r="A47" s="46" t="s">
        <v>81</v>
      </c>
      <c r="B47" s="16" t="s">
        <v>82</v>
      </c>
      <c r="C47" s="22" t="s">
        <v>46</v>
      </c>
      <c r="D47" s="24">
        <f>E47</f>
        <v>2770.76</v>
      </c>
      <c r="E47" s="24">
        <v>2770.76</v>
      </c>
      <c r="F47" s="24" t="s">
        <v>65</v>
      </c>
      <c r="G47" s="24" t="s">
        <v>65</v>
      </c>
      <c r="H47" s="24">
        <f>E47</f>
        <v>2770.76</v>
      </c>
      <c r="I47" s="24" t="s">
        <v>65</v>
      </c>
      <c r="J47" s="24" t="s">
        <v>65</v>
      </c>
    </row>
    <row r="48" spans="1:10" ht="120.75" customHeight="1">
      <c r="A48" s="46"/>
      <c r="B48" s="16" t="s">
        <v>83</v>
      </c>
      <c r="C48" s="22" t="s">
        <v>46</v>
      </c>
      <c r="D48" s="24">
        <f>E48</f>
        <v>3461.18</v>
      </c>
      <c r="E48" s="24">
        <v>3461.18</v>
      </c>
      <c r="F48" s="24" t="s">
        <v>65</v>
      </c>
      <c r="G48" s="24" t="s">
        <v>65</v>
      </c>
      <c r="H48" s="24">
        <f>E48</f>
        <v>3461.18</v>
      </c>
      <c r="I48" s="24" t="s">
        <v>65</v>
      </c>
      <c r="J48" s="24" t="s">
        <v>65</v>
      </c>
    </row>
    <row r="49" spans="1:10" ht="135">
      <c r="A49" s="46"/>
      <c r="B49" s="16" t="s">
        <v>84</v>
      </c>
      <c r="C49" s="22" t="s">
        <v>46</v>
      </c>
      <c r="D49" s="24">
        <v>3829.24</v>
      </c>
      <c r="E49" s="24">
        <f>D49</f>
        <v>3829.24</v>
      </c>
      <c r="F49" s="24" t="s">
        <v>65</v>
      </c>
      <c r="G49" s="24" t="s">
        <v>65</v>
      </c>
      <c r="H49" s="24">
        <f>D49</f>
        <v>3829.24</v>
      </c>
      <c r="I49" s="24" t="s">
        <v>65</v>
      </c>
      <c r="J49" s="24" t="s">
        <v>65</v>
      </c>
    </row>
    <row r="50" spans="1:10" ht="135">
      <c r="A50" s="46"/>
      <c r="B50" s="16" t="s">
        <v>87</v>
      </c>
      <c r="C50" s="22" t="s">
        <v>46</v>
      </c>
      <c r="D50" s="24">
        <v>4783.41</v>
      </c>
      <c r="E50" s="24">
        <f>D50</f>
        <v>4783.41</v>
      </c>
      <c r="F50" s="24" t="s">
        <v>65</v>
      </c>
      <c r="G50" s="24" t="s">
        <v>65</v>
      </c>
      <c r="H50" s="24">
        <f>D50</f>
        <v>4783.41</v>
      </c>
      <c r="I50" s="24" t="s">
        <v>65</v>
      </c>
      <c r="J50" s="24" t="s">
        <v>65</v>
      </c>
    </row>
    <row r="51" spans="1:10" ht="30" customHeight="1" thickBot="1">
      <c r="A51" s="37" t="s">
        <v>94</v>
      </c>
    </row>
    <row r="52" spans="1:10" ht="90.75" thickBot="1">
      <c r="A52" s="25" t="s">
        <v>6</v>
      </c>
      <c r="B52" s="25" t="s">
        <v>88</v>
      </c>
      <c r="C52" s="25" t="s">
        <v>43</v>
      </c>
      <c r="D52" s="25" t="s">
        <v>7</v>
      </c>
      <c r="E52" s="25" t="s">
        <v>10</v>
      </c>
      <c r="F52" s="25" t="s">
        <v>11</v>
      </c>
      <c r="G52" s="25" t="s">
        <v>2</v>
      </c>
    </row>
    <row r="53" spans="1:10" ht="15.75" thickBot="1">
      <c r="A53" s="40" t="s">
        <v>12</v>
      </c>
      <c r="B53" s="41"/>
      <c r="C53" s="42"/>
      <c r="D53" s="26" t="s">
        <v>13</v>
      </c>
      <c r="E53" s="26" t="s">
        <v>13</v>
      </c>
      <c r="F53" s="26" t="s">
        <v>13</v>
      </c>
      <c r="G53" s="26" t="s">
        <v>13</v>
      </c>
    </row>
    <row r="54" spans="1:10" ht="15.75" thickBot="1">
      <c r="A54" s="43" t="s">
        <v>89</v>
      </c>
      <c r="B54" s="27" t="s">
        <v>90</v>
      </c>
      <c r="C54" s="28" t="s">
        <v>41</v>
      </c>
      <c r="D54" s="29">
        <v>16584.45</v>
      </c>
      <c r="E54" s="29">
        <v>7713.52</v>
      </c>
      <c r="F54" s="30">
        <v>3292.23</v>
      </c>
      <c r="G54" s="30">
        <v>213.2</v>
      </c>
    </row>
    <row r="55" spans="1:10" ht="15.75" thickBot="1">
      <c r="A55" s="44"/>
      <c r="B55" s="31" t="s">
        <v>91</v>
      </c>
      <c r="C55" s="28" t="s">
        <v>41</v>
      </c>
      <c r="D55" s="29">
        <v>12267.68</v>
      </c>
      <c r="E55" s="29">
        <v>4946.2299999999996</v>
      </c>
      <c r="F55" s="30">
        <v>129.4</v>
      </c>
      <c r="G55" s="30">
        <v>1010.57</v>
      </c>
    </row>
    <row r="56" spans="1:10" ht="45.75" thickBot="1">
      <c r="A56" s="34" t="s">
        <v>92</v>
      </c>
      <c r="B56" s="35" t="s">
        <v>90</v>
      </c>
      <c r="C56" s="28" t="s">
        <v>41</v>
      </c>
      <c r="D56" s="32">
        <v>2990.1</v>
      </c>
      <c r="E56" s="33">
        <v>2912.31</v>
      </c>
      <c r="F56" s="33" t="s">
        <v>40</v>
      </c>
      <c r="G56" s="33" t="s">
        <v>40</v>
      </c>
    </row>
    <row r="58" spans="1:10">
      <c r="A58" t="s">
        <v>95</v>
      </c>
    </row>
  </sheetData>
  <sheetProtection password="CF7A" sheet="1" objects="1" scenarios="1"/>
  <mergeCells count="11">
    <mergeCell ref="A4:J4"/>
    <mergeCell ref="I1:J1"/>
    <mergeCell ref="I2:J2"/>
    <mergeCell ref="A53:C53"/>
    <mergeCell ref="A54:A55"/>
    <mergeCell ref="A25:A30"/>
    <mergeCell ref="A32:A38"/>
    <mergeCell ref="A40:A45"/>
    <mergeCell ref="A47:A50"/>
    <mergeCell ref="A7:C7"/>
    <mergeCell ref="A8:A23"/>
  </mergeCells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Кочанова</cp:lastModifiedBy>
  <cp:lastPrinted>2016-01-22T07:07:42Z</cp:lastPrinted>
  <dcterms:modified xsi:type="dcterms:W3CDTF">2016-01-22T07:08:42Z</dcterms:modified>
</cp:coreProperties>
</file>