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ведения на 01.03.2015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<sst xmlns="http://schemas.openxmlformats.org/spreadsheetml/2006/main" count="114" uniqueCount="114">
  <si>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Сведения</t>
  </si>
  <si>
    <t>тыс. руб.</t>
  </si>
  <si>
    <t>Наименование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</si>
  <si>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</si>
  <si>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</si>
  <si>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</si>
  <si>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</si>
  <si>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</si>
  <si>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</si>
  <si>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</si>
  <si>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</si>
  <si>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</si>
  <si>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</si>
  <si>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</si>
  <si>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Прочие  неналоговые  доходы</t>
  </si>
  <si>
    <t>Всего  расходов:</t>
  </si>
  <si>
    <t>Административные платежи и сборы</t>
  </si>
  <si>
    <t>Акцизы по подакцизным товарам (продукции), 
производимым на территории Российской Федерации</t>
  </si>
  <si>
    <t>Доходы  от  оказания  платных  услуг(работ) и
 компенсации затрат государства</t>
  </si>
  <si>
    <t>Доходы  от  продажи  материальных  и нематериальных 
активов</t>
  </si>
  <si>
    <t>Доходы  от  использования  имущества, находящегося 
 в  муниципальной  собственности</t>
  </si>
  <si>
    <t>о ходе исполнения местного бюджета  г.Дивногорска  на 1 марта 2015 года</t>
  </si>
  <si>
    <t xml:space="preserve">Исполнено
 на 1 марта </t>
  </si>
  <si>
    <t>Прочие налоговые доходы</t>
  </si>
  <si>
    <t>Налоговые доходы</t>
  </si>
  <si>
    <t>Неналоговые доходы</t>
  </si>
  <si>
    <t>Источники внутреннего финансирования 
дефицита бюджета</t>
  </si>
  <si>
    <t>Руководитель финансового управления 
администрации г.Дивногорска</t>
  </si>
  <si>
    <t>Л.И.Прикатова</t>
  </si>
  <si>
    <t>%  
исполнения</t>
  </si>
  <si>
    <t>План на 2015 год,
 с учетом изменений внесенных РГС от 26.02.2015 № 50-307-ГС</t>
  </si>
  <si>
    <t>0100</t>
  </si>
  <si>
    <r>
      <t>Общегосударственные  расходы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</si>
  <si>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</si>
  <si>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</si>
  <si>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</si>
  <si>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</si>
  <si>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</si>
  <si>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</si>
  <si>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</si>
  <si>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</si>
  <si>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</si>
  <si>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</si>
  <si>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</si>
  <si>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</si>
  <si>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</si>
  <si>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r>
      <t>Национальная оборона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</si>
  <si>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0203</t>
  </si>
  <si>
    <t>Мобилизационная и вневойсковая подготовка</t>
  </si>
  <si>
    <t>0300</t>
  </si>
  <si>
    <r>
      <t>Национальная  безопасность  и  правоохранительная деятельность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</si>
  <si>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</si>
  <si>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</si>
  <si>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</si>
  <si>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r>
      <t>Национальная  экономика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</si>
  <si>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</si>
  <si>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</si>
  <si>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</si>
  <si>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</si>
  <si>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</si>
  <si>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</si>
  <si>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</si>
  <si>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r>
      <t>Жилищно - коммунальное  хозяйство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</si>
  <si>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</si>
  <si>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</si>
  <si>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</si>
  <si>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</si>
  <si>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</si>
  <si>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</si>
  <si>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</si>
  <si>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</si>
  <si>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</si>
  <si>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r>
      <t>Образование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</si>
  <si>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</si>
  <si>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</si>
  <si>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</si>
  <si>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</si>
  <si>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</si>
  <si>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</si>
  <si>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</si>
  <si>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</si>
  <si>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</si>
  <si>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r>
      <t>Культура, кинематография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</si>
  <si>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0801</t>
  </si>
  <si>
    <t>Культура</t>
  </si>
  <si>
    <t>0804</t>
  </si>
  <si>
    <t>Другие вопросы в области культуры, кинематографии</t>
  </si>
  <si>
    <t>0900</t>
  </si>
  <si>
    <r>
      <t xml:space="preserve">Здравоохранение </t>
    </r>
    <r>
      <rPr>
        <i/>
        <sz val="10"/>
        <rFont val="Times New Roman"/>
        <family val="1"/>
      </rPr>
      <t>в том числе:</t>
    </r>
    <r>
      <rPr>
        <sz val="10"/>
        <rFont val="Times New Roman"/>
        <family val="1"/>
      </rPr>
      <t xml:space="preserve">   </t>
    </r>
  </si>
  <si>
    <t>0909</t>
  </si>
  <si>
    <t>Другие вопросы в области здравоохранения</t>
  </si>
  <si>
    <t>1000</t>
  </si>
  <si>
    <r>
      <t>Социальная  политика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</si>
  <si>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</si>
  <si>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</si>
  <si>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</si>
  <si>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</si>
  <si>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</si>
  <si>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</si>
  <si>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</si>
  <si>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</si>
  <si>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</si>
  <si>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 xml:space="preserve">Другие вопросы в области социальной политики </t>
  </si>
  <si>
    <t>1100</t>
  </si>
  <si>
    <r>
      <t>Физическая культура и спорт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</si>
  <si>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</si>
  <si>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</si>
  <si>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</si>
  <si>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</si>
  <si>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</si>
  <si>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</si>
  <si>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0107</t>
  </si>
  <si>
    <t>Проведение выборов и референдумов</t>
  </si>
  <si>
    <t>Раздел,
 подраздел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</si>
</sst>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_ ;\-#,##0.0\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80" fontId="4" fillId="0" borderId="10" xfId="59" applyNumberFormat="1" applyFont="1" applyBorder="1" applyAlignment="1">
      <alignment/>
    </xf>
    <xf numFmtId="190" fontId="4" fillId="0" borderId="10" xfId="56" applyNumberFormat="1" applyFont="1" applyBorder="1" applyAlignment="1">
      <alignment/>
    </xf>
    <xf numFmtId="180" fontId="4" fillId="0" borderId="10" xfId="59" applyNumberFormat="1" applyFont="1" applyBorder="1" applyAlignment="1">
      <alignment horizontal="center"/>
    </xf>
    <xf numFmtId="190" fontId="4" fillId="0" borderId="10" xfId="56" applyNumberFormat="1" applyFont="1" applyBorder="1" applyAlignment="1">
      <alignment horizontal="right"/>
    </xf>
    <xf numFmtId="180" fontId="4" fillId="0" borderId="10" xfId="59" applyNumberFormat="1" applyFont="1" applyFill="1" applyBorder="1" applyAlignment="1">
      <alignment/>
    </xf>
    <xf numFmtId="9" fontId="4" fillId="0" borderId="10" xfId="56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59" applyNumberFormat="1" applyFont="1" applyBorder="1" applyAlignment="1">
      <alignment/>
    </xf>
    <xf numFmtId="190" fontId="6" fillId="0" borderId="10" xfId="56" applyNumberFormat="1" applyFont="1" applyBorder="1" applyAlignment="1">
      <alignment horizontal="right"/>
    </xf>
    <xf numFmtId="180" fontId="4" fillId="0" borderId="11" xfId="59" applyNumberFormat="1" applyFont="1" applyBorder="1" applyAlignment="1">
      <alignment/>
    </xf>
    <xf numFmtId="190" fontId="4" fillId="0" borderId="11" xfId="56" applyNumberFormat="1" applyFont="1" applyBorder="1" applyAlignment="1">
      <alignment/>
    </xf>
    <xf numFmtId="180" fontId="4" fillId="0" borderId="11" xfId="59" applyNumberFormat="1" applyFont="1" applyBorder="1" applyAlignment="1">
      <alignment/>
    </xf>
    <xf numFmtId="190" fontId="4" fillId="0" borderId="11" xfId="56" applyNumberFormat="1" applyFont="1" applyBorder="1" applyAlignment="1">
      <alignment/>
    </xf>
    <xf numFmtId="180" fontId="7" fillId="0" borderId="11" xfId="59" applyNumberFormat="1" applyFont="1" applyBorder="1" applyAlignment="1">
      <alignment/>
    </xf>
    <xf numFmtId="190" fontId="7" fillId="0" borderId="11" xfId="56" applyNumberFormat="1" applyFont="1" applyBorder="1" applyAlignment="1">
      <alignment/>
    </xf>
    <xf numFmtId="180" fontId="7" fillId="0" borderId="10" xfId="0" applyNumberFormat="1" applyFont="1" applyBorder="1" applyAlignment="1">
      <alignment horizontal="center"/>
    </xf>
    <xf numFmtId="190" fontId="7" fillId="0" borderId="10" xfId="0" applyNumberFormat="1" applyFont="1" applyBorder="1" applyAlignment="1">
      <alignment/>
    </xf>
    <xf numFmtId="0" fontId="4" fillId="0" borderId="10" xfId="59" applyNumberFormat="1" applyFont="1" applyBorder="1" applyAlignment="1">
      <alignment/>
    </xf>
    <xf numFmtId="0" fontId="6" fillId="0" borderId="10" xfId="59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180" fontId="4" fillId="0" borderId="12" xfId="59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9" fontId="4" fillId="0" borderId="13" xfId="0" applyNumberFormat="1" applyFont="1" applyBorder="1" applyAlignment="1">
      <alignment horizontal="left" vertical="center" wrapText="1"/>
    </xf>
    <xf numFmtId="187" fontId="6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/>
    </xf>
    <xf numFmtId="187" fontId="4" fillId="0" borderId="10" xfId="59" applyNumberFormat="1" applyFont="1" applyBorder="1" applyAlignment="1">
      <alignment/>
    </xf>
    <xf numFmtId="191" fontId="4" fillId="0" borderId="10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188" fontId="6" fillId="0" borderId="10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80" fontId="4" fillId="0" borderId="14" xfId="59" applyNumberFormat="1" applyFont="1" applyBorder="1" applyAlignment="1">
      <alignment horizontal="left"/>
    </xf>
    <xf numFmtId="180" fontId="4" fillId="0" borderId="15" xfId="59" applyNumberFormat="1" applyFont="1" applyBorder="1" applyAlignment="1">
      <alignment horizontal="left"/>
    </xf>
    <xf numFmtId="180" fontId="4" fillId="0" borderId="14" xfId="59" applyNumberFormat="1" applyFont="1" applyBorder="1" applyAlignment="1">
      <alignment horizontal="left" wrapText="1"/>
    </xf>
    <xf numFmtId="180" fontId="4" fillId="0" borderId="15" xfId="59" applyNumberFormat="1" applyFont="1" applyBorder="1" applyAlignment="1">
      <alignment horizontal="left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9" fontId="4" fillId="0" borderId="14" xfId="56" applyFont="1" applyBorder="1" applyAlignment="1">
      <alignment horizontal="left" wrapText="1"/>
    </xf>
    <xf numFmtId="9" fontId="4" fillId="0" borderId="15" xfId="56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tabSelected="1" zoomScalePageLayoutView="0" workbookViewId="0" topLeftCell="A22">
      <selection activeCell="A26" sqref="A26"/>
    </sheetView>
  </sheetViews>
  <sheetFormatPr defaultColWidth="9.140625" defaultRowHeight="12.75"/>
  <cols>
    <col min="2" max="2" width="45.140625" style="0" customWidth="1"/>
    <col min="3" max="3" width="19.140625" style="0" customWidth="1"/>
    <col min="4" max="4" width="13.57421875" style="0" customWidth="1"/>
    <col min="5" max="5" width="12.28125" style="0" customWidth="1"/>
    <col min="9" max="9" width="11.8515625" style="0" bestFit="1" customWidth="1"/>
  </cols>
  <sheetData>
    <row r="2" spans="1:5" ht="20.25">
      <c r="A2" s="48" t="s">
        <v>0</v>
      </c>
      <c r="B2" s="48"/>
      <c r="C2" s="48"/>
      <c r="D2" s="48"/>
      <c r="E2" s="48"/>
    </row>
    <row r="3" spans="1:5" ht="18" customHeight="1">
      <c r="A3" s="47" t="s">
        <v>21</v>
      </c>
      <c r="B3" s="47"/>
      <c r="C3" s="47"/>
      <c r="D3" s="47"/>
      <c r="E3" s="47"/>
    </row>
    <row r="4" spans="2:5" ht="12.75">
      <c r="B4" s="2"/>
      <c r="C4" s="2"/>
      <c r="D4" s="2"/>
      <c r="E4" s="2" t="s">
        <v>1</v>
      </c>
    </row>
    <row r="5" spans="1:5" ht="52.5" customHeight="1">
      <c r="A5" s="45" t="s">
        <v>2</v>
      </c>
      <c r="B5" s="46"/>
      <c r="C5" s="23" t="s">
        <v>30</v>
      </c>
      <c r="D5" s="23" t="s">
        <v>22</v>
      </c>
      <c r="E5" s="23" t="s">
        <v>29</v>
      </c>
    </row>
    <row r="6" spans="1:5" ht="21.75" customHeight="1">
      <c r="A6" s="63" t="s">
        <v>3</v>
      </c>
      <c r="B6" s="64"/>
      <c r="C6" s="64"/>
      <c r="D6" s="64"/>
      <c r="E6" s="65"/>
    </row>
    <row r="7" spans="1:5" ht="13.5">
      <c r="A7" s="37" t="s">
        <v>24</v>
      </c>
      <c r="B7" s="38"/>
      <c r="C7" s="19">
        <f>SUM(C8:C14)</f>
        <v>215177.1</v>
      </c>
      <c r="D7" s="19">
        <f>SUM(D8:D14)</f>
        <v>23216.399999999998</v>
      </c>
      <c r="E7" s="20">
        <f>D7/C7</f>
        <v>0.1078943809541071</v>
      </c>
    </row>
    <row r="8" spans="1:5" ht="12.75">
      <c r="A8" s="39" t="s">
        <v>4</v>
      </c>
      <c r="B8" s="40"/>
      <c r="C8" s="4">
        <v>55523</v>
      </c>
      <c r="D8" s="4">
        <v>927.1</v>
      </c>
      <c r="E8" s="5">
        <f>D8/C8</f>
        <v>0.016697584784683826</v>
      </c>
    </row>
    <row r="9" spans="1:5" ht="12.75">
      <c r="A9" s="41" t="s">
        <v>5</v>
      </c>
      <c r="B9" s="42"/>
      <c r="C9" s="4">
        <v>98450</v>
      </c>
      <c r="D9" s="4">
        <v>12201</v>
      </c>
      <c r="E9" s="5">
        <f aca="true" t="shared" si="0" ref="E9:E38">D9/C9</f>
        <v>0.12393092940578974</v>
      </c>
    </row>
    <row r="10" spans="1:5" ht="25.5" customHeight="1">
      <c r="A10" s="43" t="s">
        <v>17</v>
      </c>
      <c r="B10" s="44"/>
      <c r="C10" s="4">
        <v>1120.1</v>
      </c>
      <c r="D10" s="4">
        <v>153.8</v>
      </c>
      <c r="E10" s="5">
        <f t="shared" si="0"/>
        <v>0.13730916882421215</v>
      </c>
    </row>
    <row r="11" spans="1:5" ht="12.75">
      <c r="A11" s="39" t="s">
        <v>6</v>
      </c>
      <c r="B11" s="40"/>
      <c r="C11" s="4">
        <v>8290</v>
      </c>
      <c r="D11" s="4">
        <v>1735.3</v>
      </c>
      <c r="E11" s="5">
        <f t="shared" si="0"/>
        <v>0.2093244873341375</v>
      </c>
    </row>
    <row r="12" spans="1:5" ht="12.75">
      <c r="A12" s="39" t="s">
        <v>7</v>
      </c>
      <c r="B12" s="40"/>
      <c r="C12" s="4">
        <v>44786</v>
      </c>
      <c r="D12" s="4">
        <v>7788.4</v>
      </c>
      <c r="E12" s="5">
        <f t="shared" si="0"/>
        <v>0.17390255883535033</v>
      </c>
    </row>
    <row r="13" spans="1:5" ht="12.75">
      <c r="A13" s="39" t="s">
        <v>8</v>
      </c>
      <c r="B13" s="40"/>
      <c r="C13" s="4">
        <v>7003</v>
      </c>
      <c r="D13" s="4">
        <v>397.7</v>
      </c>
      <c r="E13" s="5">
        <f t="shared" si="0"/>
        <v>0.056789947165500496</v>
      </c>
    </row>
    <row r="14" spans="1:5" ht="12.75">
      <c r="A14" s="39" t="s">
        <v>23</v>
      </c>
      <c r="B14" s="40"/>
      <c r="C14" s="15">
        <v>5</v>
      </c>
      <c r="D14" s="15">
        <v>13.1</v>
      </c>
      <c r="E14" s="16">
        <f t="shared" si="0"/>
        <v>2.62</v>
      </c>
    </row>
    <row r="15" spans="1:5" ht="13.5">
      <c r="A15" s="37" t="s">
        <v>25</v>
      </c>
      <c r="B15" s="38"/>
      <c r="C15" s="17">
        <f>SUM(C16:C22)</f>
        <v>65284.799999999996</v>
      </c>
      <c r="D15" s="17">
        <f>SUM(D16:D22)</f>
        <v>12977.8</v>
      </c>
      <c r="E15" s="18">
        <f t="shared" si="0"/>
        <v>0.19878746660784746</v>
      </c>
    </row>
    <row r="16" spans="1:5" ht="25.5" customHeight="1">
      <c r="A16" s="49" t="s">
        <v>20</v>
      </c>
      <c r="B16" s="50"/>
      <c r="C16" s="13">
        <v>48816</v>
      </c>
      <c r="D16" s="13">
        <v>8876.4</v>
      </c>
      <c r="E16" s="14">
        <f>D16/C16</f>
        <v>0.1818338249754179</v>
      </c>
    </row>
    <row r="17" spans="1:5" ht="12.75">
      <c r="A17" s="41" t="s">
        <v>9</v>
      </c>
      <c r="B17" s="42"/>
      <c r="C17" s="4">
        <v>243</v>
      </c>
      <c r="D17" s="8">
        <v>195.3</v>
      </c>
      <c r="E17" s="5">
        <f t="shared" si="0"/>
        <v>0.8037037037037037</v>
      </c>
    </row>
    <row r="18" spans="1:5" ht="25.5" customHeight="1">
      <c r="A18" s="51" t="s">
        <v>18</v>
      </c>
      <c r="B18" s="52"/>
      <c r="C18" s="13">
        <v>3823.1</v>
      </c>
      <c r="D18" s="13">
        <v>761.9</v>
      </c>
      <c r="E18" s="14">
        <f>D18/C18</f>
        <v>0.19928853548167716</v>
      </c>
    </row>
    <row r="19" spans="1:5" ht="32.25" customHeight="1">
      <c r="A19" s="49" t="s">
        <v>19</v>
      </c>
      <c r="B19" s="50"/>
      <c r="C19" s="13">
        <v>7202</v>
      </c>
      <c r="D19" s="13">
        <v>1665.5</v>
      </c>
      <c r="E19" s="14">
        <f t="shared" si="0"/>
        <v>0.23125520688697584</v>
      </c>
    </row>
    <row r="20" spans="1:9" ht="12.75">
      <c r="A20" s="39" t="s">
        <v>16</v>
      </c>
      <c r="B20" s="40"/>
      <c r="C20" s="6">
        <v>20</v>
      </c>
      <c r="D20" s="6">
        <v>4.5</v>
      </c>
      <c r="E20" s="7">
        <f>D20/C20</f>
        <v>0.225</v>
      </c>
      <c r="I20" s="1"/>
    </row>
    <row r="21" spans="1:5" ht="12.75">
      <c r="A21" s="39" t="s">
        <v>10</v>
      </c>
      <c r="B21" s="40"/>
      <c r="C21" s="4">
        <v>3957</v>
      </c>
      <c r="D21" s="4">
        <v>238.6</v>
      </c>
      <c r="E21" s="5">
        <f t="shared" si="0"/>
        <v>0.060298205711397525</v>
      </c>
    </row>
    <row r="22" spans="1:5" ht="12.75">
      <c r="A22" s="39" t="s">
        <v>14</v>
      </c>
      <c r="B22" s="40"/>
      <c r="C22" s="4">
        <v>1223.7</v>
      </c>
      <c r="D22" s="4">
        <v>1235.6</v>
      </c>
      <c r="E22" s="5">
        <f t="shared" si="0"/>
        <v>1.0097246057040123</v>
      </c>
    </row>
    <row r="23" spans="1:5" ht="13.5">
      <c r="A23" s="37" t="s">
        <v>11</v>
      </c>
      <c r="B23" s="38"/>
      <c r="C23" s="4">
        <v>316174.6</v>
      </c>
      <c r="D23" s="21">
        <v>-48844.3</v>
      </c>
      <c r="E23" s="5">
        <f t="shared" si="0"/>
        <v>-0.1544852116520429</v>
      </c>
    </row>
    <row r="24" spans="1:5" ht="12.75">
      <c r="A24" s="53" t="s">
        <v>12</v>
      </c>
      <c r="B24" s="54"/>
      <c r="C24" s="11">
        <f>C7+C15+C23</f>
        <v>596636.5</v>
      </c>
      <c r="D24" s="22">
        <f>D7+D15+D23</f>
        <v>-12650.100000000006</v>
      </c>
      <c r="E24" s="12">
        <f t="shared" si="0"/>
        <v>-0.021202356878937186</v>
      </c>
    </row>
    <row r="25" spans="1:5" ht="12.75">
      <c r="A25" s="55"/>
      <c r="B25" s="56"/>
      <c r="C25" s="4"/>
      <c r="D25" s="4"/>
      <c r="E25" s="9"/>
    </row>
    <row r="26" spans="1:5" ht="27" customHeight="1">
      <c r="A26" s="62" t="s">
        <v>113</v>
      </c>
      <c r="B26" s="63" t="s">
        <v>13</v>
      </c>
      <c r="C26" s="64"/>
      <c r="D26" s="64"/>
      <c r="E26" s="65"/>
    </row>
    <row r="27" spans="1:5" ht="12.75">
      <c r="A27" s="26" t="s">
        <v>31</v>
      </c>
      <c r="B27" s="10" t="s">
        <v>32</v>
      </c>
      <c r="C27" s="25">
        <f>C28+C29+C30+C31+C32+C33+C34</f>
        <v>41070.100000000006</v>
      </c>
      <c r="D27" s="25">
        <v>3768.5</v>
      </c>
      <c r="E27" s="5">
        <f>D27/C27</f>
        <v>0.09175775077245976</v>
      </c>
    </row>
    <row r="28" spans="1:5" ht="38.25">
      <c r="A28" s="26" t="s">
        <v>33</v>
      </c>
      <c r="B28" s="27" t="s">
        <v>34</v>
      </c>
      <c r="C28" s="4">
        <v>1053.8</v>
      </c>
      <c r="D28" s="4">
        <v>116.5</v>
      </c>
      <c r="E28" s="5">
        <f aca="true" t="shared" si="1" ref="E28:E34">D28/C28</f>
        <v>0.11055228696147278</v>
      </c>
    </row>
    <row r="29" spans="1:5" ht="51">
      <c r="A29" s="26" t="s">
        <v>35</v>
      </c>
      <c r="B29" s="27" t="s">
        <v>36</v>
      </c>
      <c r="C29" s="4">
        <v>3055.1</v>
      </c>
      <c r="D29" s="4">
        <v>249.8</v>
      </c>
      <c r="E29" s="5">
        <f t="shared" si="1"/>
        <v>0.08176491767863572</v>
      </c>
    </row>
    <row r="30" spans="1:5" ht="51">
      <c r="A30" s="26" t="s">
        <v>37</v>
      </c>
      <c r="B30" s="27" t="s">
        <v>38</v>
      </c>
      <c r="C30" s="4">
        <v>26437</v>
      </c>
      <c r="D30" s="4">
        <v>2525.7</v>
      </c>
      <c r="E30" s="5">
        <f t="shared" si="1"/>
        <v>0.09553655861103755</v>
      </c>
    </row>
    <row r="31" spans="1:5" ht="38.25">
      <c r="A31" s="26" t="s">
        <v>39</v>
      </c>
      <c r="B31" s="27" t="s">
        <v>40</v>
      </c>
      <c r="C31" s="4">
        <v>6985.4</v>
      </c>
      <c r="D31" s="4">
        <v>876.5</v>
      </c>
      <c r="E31" s="5">
        <f t="shared" si="1"/>
        <v>0.12547599278495147</v>
      </c>
    </row>
    <row r="32" spans="1:5" ht="12.75">
      <c r="A32" s="26" t="s">
        <v>111</v>
      </c>
      <c r="B32" s="27" t="s">
        <v>112</v>
      </c>
      <c r="C32" s="4">
        <v>2340</v>
      </c>
      <c r="D32" s="33">
        <v>0</v>
      </c>
      <c r="E32" s="5">
        <f t="shared" si="1"/>
        <v>0</v>
      </c>
    </row>
    <row r="33" spans="1:5" ht="12.75">
      <c r="A33" s="26" t="s">
        <v>41</v>
      </c>
      <c r="B33" s="27" t="s">
        <v>42</v>
      </c>
      <c r="C33" s="4">
        <v>959.9</v>
      </c>
      <c r="D33" s="33">
        <v>0</v>
      </c>
      <c r="E33" s="5">
        <f t="shared" si="1"/>
        <v>0</v>
      </c>
    </row>
    <row r="34" spans="1:5" ht="12.75">
      <c r="A34" s="26" t="s">
        <v>43</v>
      </c>
      <c r="B34" s="28" t="s">
        <v>44</v>
      </c>
      <c r="C34" s="4">
        <v>238.9</v>
      </c>
      <c r="D34" s="33">
        <v>0</v>
      </c>
      <c r="E34" s="5">
        <f t="shared" si="1"/>
        <v>0</v>
      </c>
    </row>
    <row r="35" spans="1:5" ht="12.75">
      <c r="A35" s="26" t="s">
        <v>45</v>
      </c>
      <c r="B35" s="10" t="s">
        <v>46</v>
      </c>
      <c r="C35" s="4">
        <f>C36</f>
        <v>2464</v>
      </c>
      <c r="D35" s="4">
        <f>D36</f>
        <v>231.8</v>
      </c>
      <c r="E35" s="5">
        <f t="shared" si="0"/>
        <v>0.09407467532467532</v>
      </c>
    </row>
    <row r="36" spans="1:5" ht="12.75">
      <c r="A36" s="26" t="s">
        <v>47</v>
      </c>
      <c r="B36" s="27" t="s">
        <v>48</v>
      </c>
      <c r="C36" s="4">
        <v>2464</v>
      </c>
      <c r="D36" s="4">
        <v>231.8</v>
      </c>
      <c r="E36" s="5">
        <f t="shared" si="0"/>
        <v>0.09407467532467532</v>
      </c>
    </row>
    <row r="37" spans="1:5" ht="25.5">
      <c r="A37" s="26" t="s">
        <v>49</v>
      </c>
      <c r="B37" s="29" t="s">
        <v>50</v>
      </c>
      <c r="C37" s="4">
        <f>C38</f>
        <v>1126.7</v>
      </c>
      <c r="D37" s="4">
        <f>D38</f>
        <v>107.4</v>
      </c>
      <c r="E37" s="5">
        <f t="shared" si="0"/>
        <v>0.09532262359101802</v>
      </c>
    </row>
    <row r="38" spans="1:5" ht="38.25">
      <c r="A38" s="26" t="s">
        <v>51</v>
      </c>
      <c r="B38" s="30" t="s">
        <v>52</v>
      </c>
      <c r="C38" s="4">
        <v>1126.7</v>
      </c>
      <c r="D38" s="4">
        <v>107.4</v>
      </c>
      <c r="E38" s="5">
        <f t="shared" si="0"/>
        <v>0.09532262359101802</v>
      </c>
    </row>
    <row r="39" spans="1:5" ht="12.75">
      <c r="A39" s="26" t="s">
        <v>53</v>
      </c>
      <c r="B39" s="10" t="s">
        <v>54</v>
      </c>
      <c r="C39" s="4">
        <f>C40+C41+C42</f>
        <v>42171</v>
      </c>
      <c r="D39" s="4">
        <f>D40+D41+D42</f>
        <v>1206.3</v>
      </c>
      <c r="E39" s="5">
        <f aca="true" t="shared" si="2" ref="E39:E68">D39/C39</f>
        <v>0.028604965497616843</v>
      </c>
    </row>
    <row r="40" spans="1:5" ht="12.75">
      <c r="A40" s="26" t="s">
        <v>55</v>
      </c>
      <c r="B40" s="27" t="s">
        <v>56</v>
      </c>
      <c r="C40" s="34">
        <v>12077</v>
      </c>
      <c r="D40" s="34">
        <v>1206.3</v>
      </c>
      <c r="E40" s="5">
        <f t="shared" si="2"/>
        <v>0.09988407717148298</v>
      </c>
    </row>
    <row r="41" spans="1:5" ht="12.75">
      <c r="A41" s="26" t="s">
        <v>57</v>
      </c>
      <c r="B41" s="27" t="s">
        <v>58</v>
      </c>
      <c r="C41" s="3">
        <v>28989.8</v>
      </c>
      <c r="D41" s="3">
        <v>0</v>
      </c>
      <c r="E41" s="5">
        <f t="shared" si="2"/>
        <v>0</v>
      </c>
    </row>
    <row r="42" spans="1:5" ht="12.75">
      <c r="A42" s="26" t="s">
        <v>59</v>
      </c>
      <c r="B42" s="27" t="s">
        <v>60</v>
      </c>
      <c r="C42" s="3">
        <v>1104.2</v>
      </c>
      <c r="D42" s="3">
        <v>0</v>
      </c>
      <c r="E42" s="5">
        <f t="shared" si="2"/>
        <v>0</v>
      </c>
    </row>
    <row r="43" spans="1:5" ht="12.75">
      <c r="A43" s="26" t="s">
        <v>61</v>
      </c>
      <c r="B43" s="10" t="s">
        <v>62</v>
      </c>
      <c r="C43" s="3">
        <f>C44+C45+C46+C47</f>
        <v>104974.2</v>
      </c>
      <c r="D43" s="3">
        <f>D44+D45+D46+D47</f>
        <v>3473.2000000000003</v>
      </c>
      <c r="E43" s="35">
        <f t="shared" si="2"/>
        <v>0.033086224996237174</v>
      </c>
    </row>
    <row r="44" spans="1:5" ht="12.75">
      <c r="A44" s="26" t="s">
        <v>63</v>
      </c>
      <c r="B44" s="27" t="s">
        <v>64</v>
      </c>
      <c r="C44" s="3">
        <v>56388.7</v>
      </c>
      <c r="D44" s="3">
        <v>0</v>
      </c>
      <c r="E44" s="35">
        <f t="shared" si="2"/>
        <v>0</v>
      </c>
    </row>
    <row r="45" spans="1:5" ht="12.75">
      <c r="A45" s="26" t="s">
        <v>65</v>
      </c>
      <c r="B45" s="27" t="s">
        <v>66</v>
      </c>
      <c r="C45" s="3">
        <v>29434.5</v>
      </c>
      <c r="D45" s="3">
        <v>0</v>
      </c>
      <c r="E45" s="35">
        <f t="shared" si="2"/>
        <v>0</v>
      </c>
    </row>
    <row r="46" spans="1:5" ht="12.75">
      <c r="A46" s="26" t="s">
        <v>67</v>
      </c>
      <c r="B46" s="27" t="s">
        <v>68</v>
      </c>
      <c r="C46" s="3">
        <v>9371.2</v>
      </c>
      <c r="D46" s="3">
        <v>2152.3</v>
      </c>
      <c r="E46" s="35">
        <f t="shared" si="2"/>
        <v>0.22967176028683628</v>
      </c>
    </row>
    <row r="47" spans="1:5" ht="25.5">
      <c r="A47" s="26" t="s">
        <v>69</v>
      </c>
      <c r="B47" s="27" t="s">
        <v>70</v>
      </c>
      <c r="C47" s="3">
        <v>9779.8</v>
      </c>
      <c r="D47" s="3">
        <v>1320.9</v>
      </c>
      <c r="E47" s="35">
        <f t="shared" si="2"/>
        <v>0.1350641117405264</v>
      </c>
    </row>
    <row r="48" spans="1:5" ht="12.75">
      <c r="A48" s="26" t="s">
        <v>71</v>
      </c>
      <c r="B48" s="10" t="s">
        <v>72</v>
      </c>
      <c r="C48" s="3">
        <f>C49+C50+C51+C52</f>
        <v>432074.6</v>
      </c>
      <c r="D48" s="3">
        <f>D49+D50+D51+D52</f>
        <v>47819.8</v>
      </c>
      <c r="E48" s="35">
        <f t="shared" si="2"/>
        <v>0.11067486957113426</v>
      </c>
    </row>
    <row r="49" spans="1:5" ht="12.75">
      <c r="A49" s="26" t="s">
        <v>73</v>
      </c>
      <c r="B49" s="27" t="s">
        <v>74</v>
      </c>
      <c r="C49" s="3">
        <v>163551.3</v>
      </c>
      <c r="D49" s="3">
        <f>18489.5+5.7</f>
        <v>18495.2</v>
      </c>
      <c r="E49" s="35">
        <f t="shared" si="2"/>
        <v>0.11308500757866187</v>
      </c>
    </row>
    <row r="50" spans="1:5" ht="12.75">
      <c r="A50" s="26" t="s">
        <v>75</v>
      </c>
      <c r="B50" s="27" t="s">
        <v>76</v>
      </c>
      <c r="C50" s="3">
        <v>234176.7</v>
      </c>
      <c r="D50" s="3">
        <v>26385.9</v>
      </c>
      <c r="E50" s="35">
        <f t="shared" si="2"/>
        <v>0.11267517220970319</v>
      </c>
    </row>
    <row r="51" spans="1:5" ht="12.75">
      <c r="A51" s="26" t="s">
        <v>77</v>
      </c>
      <c r="B51" s="27" t="s">
        <v>78</v>
      </c>
      <c r="C51" s="3">
        <v>13100.5</v>
      </c>
      <c r="D51" s="3">
        <v>692.2</v>
      </c>
      <c r="E51" s="35">
        <f t="shared" si="2"/>
        <v>0.05283767795122324</v>
      </c>
    </row>
    <row r="52" spans="1:5" ht="12.75">
      <c r="A52" s="26" t="s">
        <v>79</v>
      </c>
      <c r="B52" s="27" t="s">
        <v>80</v>
      </c>
      <c r="C52" s="3">
        <v>21246.1</v>
      </c>
      <c r="D52" s="3">
        <v>2246.5</v>
      </c>
      <c r="E52" s="35">
        <f t="shared" si="2"/>
        <v>0.1057370529179473</v>
      </c>
    </row>
    <row r="53" spans="1:5" ht="12.75">
      <c r="A53" s="26" t="s">
        <v>81</v>
      </c>
      <c r="B53" s="11" t="s">
        <v>82</v>
      </c>
      <c r="C53" s="3">
        <f>C54+C55</f>
        <v>64026.1</v>
      </c>
      <c r="D53" s="3">
        <f>D54+D55</f>
        <v>8166.7</v>
      </c>
      <c r="E53" s="35">
        <f t="shared" si="2"/>
        <v>0.12755266992679548</v>
      </c>
    </row>
    <row r="54" spans="1:5" ht="12.75">
      <c r="A54" s="26" t="s">
        <v>83</v>
      </c>
      <c r="B54" s="27" t="s">
        <v>84</v>
      </c>
      <c r="C54" s="3">
        <v>61732.1</v>
      </c>
      <c r="D54" s="3">
        <v>7953.4</v>
      </c>
      <c r="E54" s="35">
        <f t="shared" si="2"/>
        <v>0.1288373471824221</v>
      </c>
    </row>
    <row r="55" spans="1:5" ht="25.5">
      <c r="A55" s="26" t="s">
        <v>85</v>
      </c>
      <c r="B55" s="27" t="s">
        <v>86</v>
      </c>
      <c r="C55" s="3">
        <v>2294</v>
      </c>
      <c r="D55" s="3">
        <v>213.3</v>
      </c>
      <c r="E55" s="35">
        <f t="shared" si="2"/>
        <v>0.09298169136878814</v>
      </c>
    </row>
    <row r="56" spans="1:5" ht="12.75">
      <c r="A56" s="26" t="s">
        <v>87</v>
      </c>
      <c r="B56" s="10" t="s">
        <v>88</v>
      </c>
      <c r="C56" s="3">
        <f>C57</f>
        <v>424.2</v>
      </c>
      <c r="D56" s="3">
        <f>D57</f>
        <v>0</v>
      </c>
      <c r="E56" s="35">
        <f t="shared" si="2"/>
        <v>0</v>
      </c>
    </row>
    <row r="57" spans="1:5" ht="12.75">
      <c r="A57" s="26" t="s">
        <v>89</v>
      </c>
      <c r="B57" s="28" t="s">
        <v>90</v>
      </c>
      <c r="C57" s="3">
        <v>424.2</v>
      </c>
      <c r="D57" s="3">
        <v>0</v>
      </c>
      <c r="E57" s="35">
        <f t="shared" si="2"/>
        <v>0</v>
      </c>
    </row>
    <row r="58" spans="1:5" ht="12.75">
      <c r="A58" s="26" t="s">
        <v>91</v>
      </c>
      <c r="B58" s="10" t="s">
        <v>92</v>
      </c>
      <c r="C58" s="3">
        <f>C59+C60+C61+C62+C63</f>
        <v>49826.799999999996</v>
      </c>
      <c r="D58" s="3">
        <f>D59+D60+D61+D62+D63</f>
        <v>4026.3</v>
      </c>
      <c r="E58" s="35">
        <f t="shared" si="2"/>
        <v>0.08080591167805279</v>
      </c>
    </row>
    <row r="59" spans="1:5" ht="12.75">
      <c r="A59" s="26" t="s">
        <v>93</v>
      </c>
      <c r="B59" s="27" t="s">
        <v>94</v>
      </c>
      <c r="C59" s="3">
        <v>780</v>
      </c>
      <c r="D59" s="3">
        <v>61.4</v>
      </c>
      <c r="E59" s="35">
        <f t="shared" si="2"/>
        <v>0.07871794871794871</v>
      </c>
    </row>
    <row r="60" spans="1:5" ht="12.75">
      <c r="A60" s="26" t="s">
        <v>95</v>
      </c>
      <c r="B60" s="27" t="s">
        <v>96</v>
      </c>
      <c r="C60" s="3">
        <v>20794.1</v>
      </c>
      <c r="D60" s="3">
        <v>2335</v>
      </c>
      <c r="E60" s="35">
        <f t="shared" si="2"/>
        <v>0.1122914672912028</v>
      </c>
    </row>
    <row r="61" spans="1:5" ht="12.75">
      <c r="A61" s="26" t="s">
        <v>97</v>
      </c>
      <c r="B61" s="27" t="s">
        <v>98</v>
      </c>
      <c r="C61" s="3">
        <v>8331.3</v>
      </c>
      <c r="D61" s="3">
        <v>572.9</v>
      </c>
      <c r="E61" s="35">
        <f t="shared" si="2"/>
        <v>0.06876477860597986</v>
      </c>
    </row>
    <row r="62" spans="1:5" ht="12.75">
      <c r="A62" s="26" t="s">
        <v>99</v>
      </c>
      <c r="B62" s="27" t="s">
        <v>100</v>
      </c>
      <c r="C62" s="3">
        <v>9160.8</v>
      </c>
      <c r="D62" s="3">
        <v>84.6</v>
      </c>
      <c r="E62" s="35">
        <f t="shared" si="2"/>
        <v>0.009235001309929264</v>
      </c>
    </row>
    <row r="63" spans="1:5" ht="12.75">
      <c r="A63" s="26" t="s">
        <v>101</v>
      </c>
      <c r="B63" s="27" t="s">
        <v>102</v>
      </c>
      <c r="C63" s="3">
        <v>10760.6</v>
      </c>
      <c r="D63" s="3">
        <v>972.4</v>
      </c>
      <c r="E63" s="35">
        <f t="shared" si="2"/>
        <v>0.09036670817612401</v>
      </c>
    </row>
    <row r="64" spans="1:5" ht="12.75">
      <c r="A64" s="26" t="s">
        <v>103</v>
      </c>
      <c r="B64" s="10" t="s">
        <v>104</v>
      </c>
      <c r="C64" s="3">
        <f>C65+C66+C67</f>
        <v>2192.8</v>
      </c>
      <c r="D64" s="3">
        <f>D65+D66+D67</f>
        <v>317.6</v>
      </c>
      <c r="E64" s="35">
        <f t="shared" si="2"/>
        <v>0.14483765049252098</v>
      </c>
    </row>
    <row r="65" spans="1:5" ht="12.75">
      <c r="A65" s="26" t="s">
        <v>105</v>
      </c>
      <c r="B65" s="27" t="s">
        <v>106</v>
      </c>
      <c r="C65" s="3">
        <v>375.4</v>
      </c>
      <c r="D65" s="3">
        <v>41.9</v>
      </c>
      <c r="E65" s="35">
        <f t="shared" si="2"/>
        <v>0.11161427810335642</v>
      </c>
    </row>
    <row r="66" spans="1:5" ht="12.75">
      <c r="A66" s="26" t="s">
        <v>107</v>
      </c>
      <c r="B66" s="27" t="s">
        <v>108</v>
      </c>
      <c r="C66" s="3">
        <v>225</v>
      </c>
      <c r="D66" s="3">
        <v>99</v>
      </c>
      <c r="E66" s="35">
        <f t="shared" si="2"/>
        <v>0.44</v>
      </c>
    </row>
    <row r="67" spans="1:5" ht="25.5">
      <c r="A67" s="26" t="s">
        <v>109</v>
      </c>
      <c r="B67" s="27" t="s">
        <v>110</v>
      </c>
      <c r="C67" s="3">
        <v>1592.4</v>
      </c>
      <c r="D67" s="3">
        <v>176.7</v>
      </c>
      <c r="E67" s="35">
        <f t="shared" si="2"/>
        <v>0.11096458176337602</v>
      </c>
    </row>
    <row r="68" spans="1:5" ht="12.75">
      <c r="A68" s="57" t="s">
        <v>15</v>
      </c>
      <c r="B68" s="58"/>
      <c r="C68" s="36">
        <f>C27+C35+C37+C39+C43+C48+C53+C56+C58+C64</f>
        <v>740350.5</v>
      </c>
      <c r="D68" s="36">
        <f>D27+D35+D37+D39+D43+D48+D53+D56+D58+D64</f>
        <v>69117.6</v>
      </c>
      <c r="E68" s="32">
        <f t="shared" si="2"/>
        <v>0.09335794329847823</v>
      </c>
    </row>
    <row r="69" spans="1:5" ht="12.75">
      <c r="A69" s="55"/>
      <c r="B69" s="56"/>
      <c r="C69" s="24"/>
      <c r="D69" s="24"/>
      <c r="E69" s="24"/>
    </row>
    <row r="70" spans="1:5" ht="24" customHeight="1">
      <c r="A70" s="59" t="s">
        <v>26</v>
      </c>
      <c r="B70" s="60"/>
      <c r="C70" s="31">
        <f>C24-C68</f>
        <v>-143714</v>
      </c>
      <c r="D70" s="31">
        <f>D24-D68</f>
        <v>-81767.70000000001</v>
      </c>
      <c r="E70" s="32">
        <f>D70/C70</f>
        <v>0.5689612703007363</v>
      </c>
    </row>
    <row r="73" spans="1:4" ht="25.5" customHeight="1">
      <c r="A73" s="61" t="s">
        <v>27</v>
      </c>
      <c r="B73" s="61"/>
      <c r="D73" s="2" t="s">
        <v>28</v>
      </c>
    </row>
  </sheetData>
  <sheetProtection/>
  <mergeCells count="28">
    <mergeCell ref="A68:B68"/>
    <mergeCell ref="A69:B69"/>
    <mergeCell ref="A70:B70"/>
    <mergeCell ref="A73:B73"/>
    <mergeCell ref="B26:E26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A20:B20"/>
    <mergeCell ref="A3:E3"/>
    <mergeCell ref="A2:E2"/>
    <mergeCell ref="A11:B11"/>
    <mergeCell ref="A12:B12"/>
    <mergeCell ref="A13:B13"/>
    <mergeCell ref="A14:B14"/>
    <mergeCell ref="A7:B7"/>
    <mergeCell ref="A8:B8"/>
    <mergeCell ref="A9:B9"/>
    <mergeCell ref="A10:B10"/>
    <mergeCell ref="A6:E6"/>
    <mergeCell ref="A5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2015-03-10T03:45:50Z</cp:lastPrinted>
  <dcterms:created xsi:type="dcterms:W3CDTF">1996-10-08T23:32:33Z</dcterms:created>
  <dcterms:modified xsi:type="dcterms:W3CDTF">2015-03-18T07:10:04Z</dcterms:modified>
  <cp:category/>
  <cp:version/>
  <cp:contentType/>
  <cp:contentStatus/>
</cp:coreProperties>
</file>